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612"/>
  </bookViews>
  <sheets>
    <sheet name="附件1茶沼畜" sheetId="5" r:id="rId1"/>
    <sheet name="附件2有机肥+配方肥" sheetId="6" r:id="rId2"/>
  </sheets>
  <definedNames>
    <definedName name="_xlnm.Print_Titles" localSheetId="0">附件1茶沼畜!$2:$6</definedName>
    <definedName name="_xlnm.Print_Area" localSheetId="0">附件1茶沼畜!$A$1:$I$31</definedName>
    <definedName name="_xlnm.Print_Titles" localSheetId="1">'附件2有机肥+配方肥'!$2:$6</definedName>
    <definedName name="_xlnm.Print_Area" localSheetId="1">'附件2有机肥+配方肥'!$A$1:$I$12</definedName>
  </definedNames>
  <calcPr calcId="144525"/>
</workbook>
</file>

<file path=xl/sharedStrings.xml><?xml version="1.0" encoding="utf-8"?>
<sst xmlns="http://schemas.openxmlformats.org/spreadsheetml/2006/main" count="168" uniqueCount="62">
  <si>
    <t>附件1：</t>
  </si>
  <si>
    <t>旺苍县2019年果菜茶有机肥替代化肥试点县项目（“茶-沼-畜”模式）补贴名单</t>
  </si>
  <si>
    <t>单位：亩、元/亩、元</t>
  </si>
  <si>
    <t>建设内容</t>
  </si>
  <si>
    <t>实施规模</t>
  </si>
  <si>
    <t>实施地点</t>
  </si>
  <si>
    <t>业主名称</t>
  </si>
  <si>
    <t>补贴标准</t>
  </si>
  <si>
    <t>补贴总金额</t>
  </si>
  <si>
    <t>本次补贴资金额度（80%）</t>
  </si>
  <si>
    <t>备注</t>
  </si>
  <si>
    <t>乡镇</t>
  </si>
  <si>
    <t>村社</t>
  </si>
  <si>
    <t>“茶-沼-畜”模式施用费</t>
  </si>
  <si>
    <r>
      <rPr>
        <sz val="12"/>
        <rFont val="仿宋_GB2312"/>
        <charset val="134"/>
      </rPr>
      <t xml:space="preserve">木门镇
</t>
    </r>
    <r>
      <rPr>
        <sz val="9"/>
        <rFont val="仿宋_GB2312"/>
        <charset val="134"/>
      </rPr>
      <t>（农建片区）</t>
    </r>
  </si>
  <si>
    <t>农建村7社</t>
  </si>
  <si>
    <t>四川省旺茗茶业有限公司</t>
  </si>
  <si>
    <t>其余资金待审计结束</t>
  </si>
  <si>
    <t>农建村3社</t>
  </si>
  <si>
    <t>旺苍县黑松垭茶叶专业合作社</t>
  </si>
  <si>
    <t>农建村</t>
  </si>
  <si>
    <r>
      <rPr>
        <sz val="12"/>
        <rFont val="仿宋_GB2312"/>
        <charset val="134"/>
      </rPr>
      <t xml:space="preserve">木门镇
</t>
    </r>
    <r>
      <rPr>
        <sz val="9"/>
        <rFont val="仿宋_GB2312"/>
        <charset val="134"/>
      </rPr>
      <t>（木门片区）</t>
    </r>
  </si>
  <si>
    <t>三合村</t>
  </si>
  <si>
    <t>旺苍县青龙村兴全茶叶专业合作社</t>
  </si>
  <si>
    <t>旺苍毅杰农业科技有限公司</t>
  </si>
  <si>
    <t>旺苍县全周家庭农场</t>
  </si>
  <si>
    <t>旺苍县春生茶叶家庭农场</t>
  </si>
  <si>
    <t>旺苍县玉华茶叶种植家庭农场</t>
  </si>
  <si>
    <t>天星村</t>
  </si>
  <si>
    <t>旺苍县名画茶叶家庭农场</t>
  </si>
  <si>
    <t>茶元村</t>
  </si>
  <si>
    <t>旺苍县木门镇茶园村茶叶专业合作社</t>
  </si>
  <si>
    <t>旺苍县七里香茶庄家庭农场</t>
  </si>
  <si>
    <t>旺苍县忠灵种植专业合作社</t>
  </si>
  <si>
    <t>双山村</t>
  </si>
  <si>
    <t>旺苍县双山核桃种植家庭农场</t>
  </si>
  <si>
    <t>黄梁村</t>
  </si>
  <si>
    <t>旺苍县黄粮水稻专业合作社</t>
  </si>
  <si>
    <t>“茶-沼-畜”模式施用费  合计</t>
  </si>
  <si>
    <t>“茶-沼-畜”模式运输费</t>
  </si>
  <si>
    <r>
      <rPr>
        <sz val="12"/>
        <rFont val="仿宋_GB2312"/>
        <charset val="134"/>
      </rPr>
      <t xml:space="preserve">木门镇
</t>
    </r>
    <r>
      <rPr>
        <sz val="10"/>
        <rFont val="仿宋_GB2312"/>
        <charset val="134"/>
      </rPr>
      <t>（农建片区）</t>
    </r>
  </si>
  <si>
    <r>
      <rPr>
        <sz val="12"/>
        <rFont val="仿宋_GB2312"/>
        <charset val="134"/>
      </rPr>
      <t xml:space="preserve">木门镇
</t>
    </r>
    <r>
      <rPr>
        <sz val="10"/>
        <rFont val="仿宋_GB2312"/>
        <charset val="134"/>
      </rPr>
      <t>（木门片区）</t>
    </r>
  </si>
  <si>
    <t>旺苍县木门镇龙山村茶叶专业合作社</t>
  </si>
  <si>
    <t>旺苍县天意种养殖专业合作社</t>
  </si>
  <si>
    <t>石川村</t>
  </si>
  <si>
    <t>旺苍县文静养殖家庭农场</t>
  </si>
  <si>
    <t>项目区</t>
  </si>
  <si>
    <t>“茶-沼-畜”模式运输费  合计</t>
  </si>
  <si>
    <t>大合计</t>
  </si>
  <si>
    <t>附件2：</t>
  </si>
  <si>
    <t>旺苍县2019年果菜茶有机肥替代化肥试点县项目（“有机肥+配方肥”模式）补贴名单</t>
  </si>
  <si>
    <t>“有机肥+配方肥”有机肥施用</t>
  </si>
  <si>
    <r>
      <rPr>
        <sz val="12"/>
        <rFont val="仿宋_GB2312"/>
        <charset val="134"/>
      </rPr>
      <t xml:space="preserve">木门镇
</t>
    </r>
    <r>
      <rPr>
        <sz val="9"/>
        <rFont val="仿宋_GB2312"/>
        <charset val="134"/>
      </rPr>
      <t>（化龙片区）</t>
    </r>
  </si>
  <si>
    <t>亭子村一社</t>
  </si>
  <si>
    <t>李长光</t>
  </si>
  <si>
    <t>“有机肥+配方肥”有机肥施用  合计</t>
  </si>
  <si>
    <t>“有机肥+配方肥”有机肥堆沤</t>
  </si>
  <si>
    <r>
      <rPr>
        <sz val="12"/>
        <rFont val="仿宋_GB2312"/>
        <charset val="134"/>
      </rPr>
      <t xml:space="preserve">木门镇
</t>
    </r>
    <r>
      <rPr>
        <sz val="10"/>
        <rFont val="仿宋_GB2312"/>
        <charset val="134"/>
      </rPr>
      <t>（化龙片区）</t>
    </r>
  </si>
  <si>
    <t>四川米仓山茶业集团有限公司</t>
  </si>
  <si>
    <t>骑龙村</t>
  </si>
  <si>
    <t>何雪梅</t>
  </si>
  <si>
    <t>“有机肥+配方肥”有机肥堆沤  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</si>
</sst>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2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sz val="12"/>
      <color theme="1"/>
      <name val="仿宋_GB2312"/>
      <charset val="134"/>
    </font>
    <font>
      <b/>
      <sz val="18"/>
      <color rgb="FF333333"/>
      <name val="宋体"/>
      <charset val="134"/>
    </font>
    <font>
      <b/>
      <sz val="12"/>
      <color rgb="FF333333"/>
      <name val="仿宋_GB2312"/>
      <charset val="134"/>
    </font>
    <font>
      <sz val="16"/>
      <color rgb="FF333333"/>
      <name val="仿宋"/>
      <charset val="134"/>
    </font>
    <font>
      <sz val="12"/>
      <color rgb="FF333333"/>
      <name val="仿宋_GB2312"/>
      <charset val="134"/>
    </font>
    <font>
      <b/>
      <sz val="11"/>
      <color rgb="FF333333"/>
      <name val="仿宋"/>
      <charset val="134"/>
    </font>
    <font>
      <sz val="11"/>
      <color rgb="FF333333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仿宋_GB2312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30" fillId="3" borderId="13" applyNumberFormat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C5" sqref="C5:D5"/>
    </sheetView>
  </sheetViews>
  <sheetFormatPr defaultColWidth="8.8" defaultRowHeight="14.25"/>
  <cols>
    <col min="1" max="1" width="18.7" style="6" customWidth="1"/>
    <col min="2" max="2" width="6.6" style="6" customWidth="1"/>
    <col min="3" max="3" width="11.8" style="6" customWidth="1"/>
    <col min="4" max="4" width="9.4" style="7" customWidth="1"/>
    <col min="5" max="5" width="18.5" style="41" customWidth="1"/>
    <col min="6" max="6" width="10.8" style="6" customWidth="1"/>
    <col min="7" max="7" width="11.6" style="6" customWidth="1"/>
    <col min="8" max="8" width="13.4" style="6" customWidth="1"/>
    <col min="9" max="9" width="20.2" style="6" customWidth="1"/>
  </cols>
  <sheetData>
    <row r="1" spans="1:1">
      <c r="A1" s="9" t="s">
        <v>0</v>
      </c>
    </row>
    <row r="2" ht="27" customHeight="1" spans="1:9">
      <c r="A2" s="10" t="s">
        <v>1</v>
      </c>
      <c r="B2" s="10"/>
      <c r="C2" s="10"/>
      <c r="D2" s="11"/>
      <c r="E2" s="42"/>
      <c r="F2" s="10"/>
      <c r="G2" s="10"/>
      <c r="H2" s="10"/>
      <c r="I2" s="10"/>
    </row>
    <row r="3" customFormat="1" ht="12" customHeight="1" spans="1:9">
      <c r="A3" s="13"/>
      <c r="B3" s="13"/>
      <c r="C3" s="13"/>
      <c r="D3" s="14"/>
      <c r="E3" s="43"/>
      <c r="F3" s="13"/>
      <c r="G3" s="13"/>
      <c r="H3" s="16" t="s">
        <v>2</v>
      </c>
      <c r="I3" s="16"/>
    </row>
    <row r="4" customFormat="1" ht="3" customHeight="1" spans="1:9">
      <c r="A4" s="13"/>
      <c r="B4" s="13"/>
      <c r="C4" s="13"/>
      <c r="D4" s="14"/>
      <c r="E4" s="43"/>
      <c r="F4" s="13"/>
      <c r="G4" s="13"/>
      <c r="H4" s="17"/>
      <c r="I4" s="17"/>
    </row>
    <row r="5" s="1" customFormat="1" ht="21" customHeight="1" spans="1:9">
      <c r="A5" s="18" t="s">
        <v>3</v>
      </c>
      <c r="B5" s="18" t="s">
        <v>4</v>
      </c>
      <c r="C5" s="19" t="s">
        <v>5</v>
      </c>
      <c r="D5" s="20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</row>
    <row r="6" s="1" customFormat="1" ht="21" customHeight="1" spans="1:9">
      <c r="A6" s="21"/>
      <c r="B6" s="21"/>
      <c r="C6" s="22" t="s">
        <v>11</v>
      </c>
      <c r="D6" s="22" t="s">
        <v>12</v>
      </c>
      <c r="E6" s="21"/>
      <c r="F6" s="21"/>
      <c r="G6" s="21"/>
      <c r="H6" s="21"/>
      <c r="I6" s="21"/>
    </row>
    <row r="7" s="4" customFormat="1" ht="31" customHeight="1" spans="1:9">
      <c r="A7" s="31" t="s">
        <v>13</v>
      </c>
      <c r="B7" s="24">
        <v>300</v>
      </c>
      <c r="C7" s="25" t="s">
        <v>14</v>
      </c>
      <c r="D7" s="23" t="s">
        <v>15</v>
      </c>
      <c r="E7" s="31" t="s">
        <v>16</v>
      </c>
      <c r="F7" s="25">
        <v>100</v>
      </c>
      <c r="G7" s="25">
        <f>F7*B7</f>
        <v>30000</v>
      </c>
      <c r="H7" s="32">
        <f>G7*0.8</f>
        <v>24000</v>
      </c>
      <c r="I7" s="40" t="s">
        <v>17</v>
      </c>
    </row>
    <row r="8" s="4" customFormat="1" ht="31" customHeight="1" spans="1:9">
      <c r="A8" s="31" t="s">
        <v>13</v>
      </c>
      <c r="B8" s="24">
        <v>400</v>
      </c>
      <c r="C8" s="25" t="s">
        <v>14</v>
      </c>
      <c r="D8" s="23" t="s">
        <v>18</v>
      </c>
      <c r="E8" s="31" t="s">
        <v>19</v>
      </c>
      <c r="F8" s="25">
        <v>100</v>
      </c>
      <c r="G8" s="25">
        <f t="shared" ref="G8:G20" si="0">F8*B8</f>
        <v>40000</v>
      </c>
      <c r="H8" s="32">
        <f t="shared" ref="H8:H20" si="1">G8*0.8</f>
        <v>32000</v>
      </c>
      <c r="I8" s="40" t="s">
        <v>17</v>
      </c>
    </row>
    <row r="9" s="4" customFormat="1" ht="31" customHeight="1" spans="1:9">
      <c r="A9" s="31" t="s">
        <v>13</v>
      </c>
      <c r="B9" s="24">
        <v>400</v>
      </c>
      <c r="C9" s="25" t="s">
        <v>14</v>
      </c>
      <c r="D9" s="23" t="s">
        <v>20</v>
      </c>
      <c r="E9" s="31" t="s">
        <v>19</v>
      </c>
      <c r="F9" s="25">
        <v>100</v>
      </c>
      <c r="G9" s="25">
        <f t="shared" si="0"/>
        <v>40000</v>
      </c>
      <c r="H9" s="32">
        <f t="shared" si="1"/>
        <v>32000</v>
      </c>
      <c r="I9" s="40" t="s">
        <v>17</v>
      </c>
    </row>
    <row r="10" s="4" customFormat="1" ht="31" customHeight="1" spans="1:9">
      <c r="A10" s="31" t="s">
        <v>13</v>
      </c>
      <c r="B10" s="24">
        <v>300</v>
      </c>
      <c r="C10" s="25" t="s">
        <v>21</v>
      </c>
      <c r="D10" s="23" t="s">
        <v>22</v>
      </c>
      <c r="E10" s="23" t="s">
        <v>23</v>
      </c>
      <c r="F10" s="25">
        <v>100</v>
      </c>
      <c r="G10" s="25">
        <f t="shared" si="0"/>
        <v>30000</v>
      </c>
      <c r="H10" s="32">
        <f t="shared" si="1"/>
        <v>24000</v>
      </c>
      <c r="I10" s="40" t="s">
        <v>17</v>
      </c>
    </row>
    <row r="11" s="4" customFormat="1" ht="31" customHeight="1" spans="1:9">
      <c r="A11" s="31" t="s">
        <v>13</v>
      </c>
      <c r="B11" s="24">
        <v>600</v>
      </c>
      <c r="C11" s="25" t="s">
        <v>21</v>
      </c>
      <c r="D11" s="23" t="s">
        <v>22</v>
      </c>
      <c r="E11" s="23" t="s">
        <v>24</v>
      </c>
      <c r="F11" s="25">
        <v>100</v>
      </c>
      <c r="G11" s="25">
        <f t="shared" si="0"/>
        <v>60000</v>
      </c>
      <c r="H11" s="32">
        <f t="shared" si="1"/>
        <v>48000</v>
      </c>
      <c r="I11" s="40" t="s">
        <v>17</v>
      </c>
    </row>
    <row r="12" s="4" customFormat="1" ht="31" customHeight="1" spans="1:9">
      <c r="A12" s="31" t="s">
        <v>13</v>
      </c>
      <c r="B12" s="24">
        <v>300</v>
      </c>
      <c r="C12" s="25" t="s">
        <v>21</v>
      </c>
      <c r="D12" s="23" t="s">
        <v>22</v>
      </c>
      <c r="E12" s="31" t="s">
        <v>25</v>
      </c>
      <c r="F12" s="25">
        <v>100</v>
      </c>
      <c r="G12" s="25">
        <f t="shared" si="0"/>
        <v>30000</v>
      </c>
      <c r="H12" s="32">
        <f t="shared" si="1"/>
        <v>24000</v>
      </c>
      <c r="I12" s="40" t="s">
        <v>17</v>
      </c>
    </row>
    <row r="13" s="4" customFormat="1" ht="31" customHeight="1" spans="1:9">
      <c r="A13" s="31" t="s">
        <v>13</v>
      </c>
      <c r="B13" s="24">
        <v>625</v>
      </c>
      <c r="C13" s="25" t="s">
        <v>21</v>
      </c>
      <c r="D13" s="23" t="s">
        <v>22</v>
      </c>
      <c r="E13" s="31" t="s">
        <v>26</v>
      </c>
      <c r="F13" s="25">
        <v>100</v>
      </c>
      <c r="G13" s="25">
        <f t="shared" si="0"/>
        <v>62500</v>
      </c>
      <c r="H13" s="32">
        <f t="shared" si="1"/>
        <v>50000</v>
      </c>
      <c r="I13" s="40" t="s">
        <v>17</v>
      </c>
    </row>
    <row r="14" s="4" customFormat="1" ht="31" customHeight="1" spans="1:9">
      <c r="A14" s="31" t="s">
        <v>13</v>
      </c>
      <c r="B14" s="24">
        <v>75</v>
      </c>
      <c r="C14" s="25" t="s">
        <v>21</v>
      </c>
      <c r="D14" s="23" t="s">
        <v>22</v>
      </c>
      <c r="E14" s="31" t="s">
        <v>27</v>
      </c>
      <c r="F14" s="25">
        <v>100</v>
      </c>
      <c r="G14" s="25">
        <f t="shared" si="0"/>
        <v>7500</v>
      </c>
      <c r="H14" s="32">
        <f t="shared" si="1"/>
        <v>6000</v>
      </c>
      <c r="I14" s="40" t="s">
        <v>17</v>
      </c>
    </row>
    <row r="15" s="4" customFormat="1" ht="31" customHeight="1" spans="1:9">
      <c r="A15" s="31" t="s">
        <v>13</v>
      </c>
      <c r="B15" s="24">
        <v>100</v>
      </c>
      <c r="C15" s="25" t="s">
        <v>21</v>
      </c>
      <c r="D15" s="23" t="s">
        <v>28</v>
      </c>
      <c r="E15" s="31" t="s">
        <v>29</v>
      </c>
      <c r="F15" s="25">
        <v>100</v>
      </c>
      <c r="G15" s="25">
        <f t="shared" si="0"/>
        <v>10000</v>
      </c>
      <c r="H15" s="32">
        <f t="shared" si="1"/>
        <v>8000</v>
      </c>
      <c r="I15" s="40" t="s">
        <v>17</v>
      </c>
    </row>
    <row r="16" s="4" customFormat="1" ht="31" customHeight="1" spans="1:9">
      <c r="A16" s="31" t="s">
        <v>13</v>
      </c>
      <c r="B16" s="24">
        <v>200</v>
      </c>
      <c r="C16" s="25" t="s">
        <v>21</v>
      </c>
      <c r="D16" s="23" t="s">
        <v>30</v>
      </c>
      <c r="E16" s="31" t="s">
        <v>31</v>
      </c>
      <c r="F16" s="25">
        <v>100</v>
      </c>
      <c r="G16" s="25">
        <f t="shared" si="0"/>
        <v>20000</v>
      </c>
      <c r="H16" s="32">
        <f t="shared" si="1"/>
        <v>16000</v>
      </c>
      <c r="I16" s="40" t="s">
        <v>17</v>
      </c>
    </row>
    <row r="17" s="4" customFormat="1" ht="31" customHeight="1" spans="1:9">
      <c r="A17" s="31" t="s">
        <v>13</v>
      </c>
      <c r="B17" s="24">
        <v>115</v>
      </c>
      <c r="C17" s="25" t="s">
        <v>21</v>
      </c>
      <c r="D17" s="23" t="s">
        <v>30</v>
      </c>
      <c r="E17" s="31" t="s">
        <v>32</v>
      </c>
      <c r="F17" s="25">
        <v>100</v>
      </c>
      <c r="G17" s="25">
        <f t="shared" si="0"/>
        <v>11500</v>
      </c>
      <c r="H17" s="32">
        <f t="shared" si="1"/>
        <v>9200</v>
      </c>
      <c r="I17" s="40" t="s">
        <v>17</v>
      </c>
    </row>
    <row r="18" s="4" customFormat="1" ht="31" customHeight="1" spans="1:9">
      <c r="A18" s="31" t="s">
        <v>13</v>
      </c>
      <c r="B18" s="24">
        <v>285</v>
      </c>
      <c r="C18" s="25" t="s">
        <v>21</v>
      </c>
      <c r="D18" s="23" t="s">
        <v>30</v>
      </c>
      <c r="E18" s="31" t="s">
        <v>33</v>
      </c>
      <c r="F18" s="25">
        <v>100</v>
      </c>
      <c r="G18" s="25">
        <f t="shared" si="0"/>
        <v>28500</v>
      </c>
      <c r="H18" s="32">
        <f t="shared" si="1"/>
        <v>22800</v>
      </c>
      <c r="I18" s="40" t="s">
        <v>17</v>
      </c>
    </row>
    <row r="19" s="4" customFormat="1" ht="31" customHeight="1" spans="1:9">
      <c r="A19" s="31" t="s">
        <v>13</v>
      </c>
      <c r="B19" s="24">
        <v>70</v>
      </c>
      <c r="C19" s="25" t="s">
        <v>21</v>
      </c>
      <c r="D19" s="23" t="s">
        <v>34</v>
      </c>
      <c r="E19" s="31" t="s">
        <v>35</v>
      </c>
      <c r="F19" s="25">
        <v>100</v>
      </c>
      <c r="G19" s="25">
        <f t="shared" si="0"/>
        <v>7000</v>
      </c>
      <c r="H19" s="32">
        <f t="shared" si="1"/>
        <v>5600</v>
      </c>
      <c r="I19" s="40" t="s">
        <v>17</v>
      </c>
    </row>
    <row r="20" s="4" customFormat="1" ht="31" customHeight="1" spans="1:9">
      <c r="A20" s="31" t="s">
        <v>13</v>
      </c>
      <c r="B20" s="24">
        <v>60</v>
      </c>
      <c r="C20" s="25" t="s">
        <v>21</v>
      </c>
      <c r="D20" s="23" t="s">
        <v>36</v>
      </c>
      <c r="E20" s="31" t="s">
        <v>37</v>
      </c>
      <c r="F20" s="25">
        <v>100</v>
      </c>
      <c r="G20" s="25">
        <f t="shared" si="0"/>
        <v>6000</v>
      </c>
      <c r="H20" s="32">
        <f t="shared" si="1"/>
        <v>4800</v>
      </c>
      <c r="I20" s="40" t="s">
        <v>17</v>
      </c>
    </row>
    <row r="21" s="4" customFormat="1" ht="31" customHeight="1" spans="1:9">
      <c r="A21" s="27" t="s">
        <v>38</v>
      </c>
      <c r="B21" s="28"/>
      <c r="C21" s="28"/>
      <c r="D21" s="28"/>
      <c r="E21" s="28"/>
      <c r="F21" s="29"/>
      <c r="G21" s="30">
        <f>SUM(G7:G20)</f>
        <v>383000</v>
      </c>
      <c r="H21" s="30">
        <f>SUM(H7:H20)</f>
        <v>306400</v>
      </c>
      <c r="I21" s="40" t="s">
        <v>17</v>
      </c>
    </row>
    <row r="22" s="4" customFormat="1" ht="31" customHeight="1" spans="1:9">
      <c r="A22" s="31" t="s">
        <v>39</v>
      </c>
      <c r="B22" s="24">
        <v>3400</v>
      </c>
      <c r="C22" s="25" t="s">
        <v>40</v>
      </c>
      <c r="D22" s="23" t="s">
        <v>20</v>
      </c>
      <c r="E22" s="31" t="s">
        <v>19</v>
      </c>
      <c r="F22" s="25">
        <v>35</v>
      </c>
      <c r="G22" s="25">
        <f>F22*B22</f>
        <v>119000</v>
      </c>
      <c r="H22" s="32">
        <f>G22*80%</f>
        <v>95200</v>
      </c>
      <c r="I22" s="40" t="s">
        <v>17</v>
      </c>
    </row>
    <row r="23" s="4" customFormat="1" ht="31" customHeight="1" spans="1:9">
      <c r="A23" s="31" t="s">
        <v>39</v>
      </c>
      <c r="B23" s="2">
        <v>3200</v>
      </c>
      <c r="C23" s="25" t="s">
        <v>41</v>
      </c>
      <c r="D23" s="23" t="s">
        <v>22</v>
      </c>
      <c r="E23" s="31" t="s">
        <v>42</v>
      </c>
      <c r="F23" s="25">
        <v>35</v>
      </c>
      <c r="G23" s="25">
        <f t="shared" ref="G23:G29" si="2">F23*B23</f>
        <v>112000</v>
      </c>
      <c r="H23" s="32">
        <f t="shared" ref="H23:H29" si="3">G23*80%</f>
        <v>89600</v>
      </c>
      <c r="I23" s="40" t="s">
        <v>17</v>
      </c>
    </row>
    <row r="24" s="4" customFormat="1" ht="31" customHeight="1" spans="1:9">
      <c r="A24" s="31" t="s">
        <v>39</v>
      </c>
      <c r="B24" s="24">
        <v>2000</v>
      </c>
      <c r="C24" s="25" t="s">
        <v>41</v>
      </c>
      <c r="D24" s="23" t="s">
        <v>22</v>
      </c>
      <c r="E24" s="31" t="s">
        <v>43</v>
      </c>
      <c r="F24" s="25">
        <v>35</v>
      </c>
      <c r="G24" s="25">
        <f t="shared" si="2"/>
        <v>70000</v>
      </c>
      <c r="H24" s="32">
        <f t="shared" si="3"/>
        <v>56000</v>
      </c>
      <c r="I24" s="40" t="s">
        <v>17</v>
      </c>
    </row>
    <row r="25" s="4" customFormat="1" ht="31" customHeight="1" spans="1:9">
      <c r="A25" s="31" t="s">
        <v>39</v>
      </c>
      <c r="B25" s="24">
        <v>2400</v>
      </c>
      <c r="C25" s="25" t="s">
        <v>41</v>
      </c>
      <c r="D25" s="23" t="s">
        <v>44</v>
      </c>
      <c r="E25" s="31" t="s">
        <v>24</v>
      </c>
      <c r="F25" s="25">
        <v>35</v>
      </c>
      <c r="G25" s="25">
        <f t="shared" si="2"/>
        <v>84000</v>
      </c>
      <c r="H25" s="32">
        <f t="shared" si="3"/>
        <v>67200</v>
      </c>
      <c r="I25" s="40" t="s">
        <v>17</v>
      </c>
    </row>
    <row r="26" s="4" customFormat="1" ht="31" customHeight="1" spans="1:9">
      <c r="A26" s="31" t="s">
        <v>39</v>
      </c>
      <c r="B26" s="24">
        <v>400</v>
      </c>
      <c r="C26" s="25" t="s">
        <v>41</v>
      </c>
      <c r="D26" s="23" t="s">
        <v>28</v>
      </c>
      <c r="E26" s="31" t="s">
        <v>45</v>
      </c>
      <c r="F26" s="25">
        <v>35</v>
      </c>
      <c r="G26" s="25">
        <f t="shared" si="2"/>
        <v>14000</v>
      </c>
      <c r="H26" s="32">
        <f t="shared" si="3"/>
        <v>11200</v>
      </c>
      <c r="I26" s="40" t="s">
        <v>17</v>
      </c>
    </row>
    <row r="27" s="4" customFormat="1" ht="31" customHeight="1" spans="1:9">
      <c r="A27" s="31" t="s">
        <v>39</v>
      </c>
      <c r="B27" s="24">
        <v>2400</v>
      </c>
      <c r="C27" s="25" t="s">
        <v>41</v>
      </c>
      <c r="D27" s="23" t="s">
        <v>30</v>
      </c>
      <c r="E27" s="31" t="s">
        <v>45</v>
      </c>
      <c r="F27" s="25">
        <v>35</v>
      </c>
      <c r="G27" s="25">
        <f t="shared" si="2"/>
        <v>84000</v>
      </c>
      <c r="H27" s="32">
        <f t="shared" si="3"/>
        <v>67200</v>
      </c>
      <c r="I27" s="40" t="s">
        <v>17</v>
      </c>
    </row>
    <row r="28" s="4" customFormat="1" ht="31" customHeight="1" spans="1:9">
      <c r="A28" s="31" t="s">
        <v>39</v>
      </c>
      <c r="B28" s="24">
        <v>280</v>
      </c>
      <c r="C28" s="25" t="s">
        <v>41</v>
      </c>
      <c r="D28" s="23" t="s">
        <v>34</v>
      </c>
      <c r="E28" s="31" t="s">
        <v>19</v>
      </c>
      <c r="F28" s="25">
        <v>35</v>
      </c>
      <c r="G28" s="25">
        <f t="shared" si="2"/>
        <v>9800</v>
      </c>
      <c r="H28" s="32">
        <f t="shared" si="3"/>
        <v>7840</v>
      </c>
      <c r="I28" s="40" t="s">
        <v>17</v>
      </c>
    </row>
    <row r="29" s="4" customFormat="1" ht="31" customHeight="1" spans="1:9">
      <c r="A29" s="31" t="s">
        <v>39</v>
      </c>
      <c r="B29" s="24">
        <v>240</v>
      </c>
      <c r="C29" s="25" t="s">
        <v>41</v>
      </c>
      <c r="D29" s="23" t="s">
        <v>46</v>
      </c>
      <c r="E29" s="31" t="s">
        <v>19</v>
      </c>
      <c r="F29" s="25">
        <v>35</v>
      </c>
      <c r="G29" s="25">
        <f t="shared" si="2"/>
        <v>8400</v>
      </c>
      <c r="H29" s="32">
        <f t="shared" si="3"/>
        <v>6720</v>
      </c>
      <c r="I29" s="40" t="s">
        <v>17</v>
      </c>
    </row>
    <row r="30" s="4" customFormat="1" ht="31" customHeight="1" spans="1:9">
      <c r="A30" s="27" t="s">
        <v>47</v>
      </c>
      <c r="B30" s="28"/>
      <c r="C30" s="28"/>
      <c r="D30" s="28"/>
      <c r="E30" s="28"/>
      <c r="F30" s="29"/>
      <c r="G30" s="30">
        <f>SUM(G22:G29)</f>
        <v>501200</v>
      </c>
      <c r="H30" s="33">
        <f>SUM(H22:H29)</f>
        <v>400960</v>
      </c>
      <c r="I30" s="40" t="s">
        <v>17</v>
      </c>
    </row>
    <row r="31" s="5" customFormat="1" ht="30" customHeight="1" spans="1:9">
      <c r="A31" s="34" t="s">
        <v>48</v>
      </c>
      <c r="B31" s="35"/>
      <c r="C31" s="35"/>
      <c r="D31" s="35"/>
      <c r="E31" s="35"/>
      <c r="F31" s="36"/>
      <c r="G31" s="37">
        <f>G30+G21</f>
        <v>884200</v>
      </c>
      <c r="H31" s="37">
        <f>H30+H21</f>
        <v>707360</v>
      </c>
      <c r="I31" s="40" t="s">
        <v>17</v>
      </c>
    </row>
  </sheetData>
  <mergeCells count="13">
    <mergeCell ref="A2:I2"/>
    <mergeCell ref="H3:I3"/>
    <mergeCell ref="C5:D5"/>
    <mergeCell ref="A21:F21"/>
    <mergeCell ref="A30:F30"/>
    <mergeCell ref="A31:F31"/>
    <mergeCell ref="A5:A6"/>
    <mergeCell ref="B5:B6"/>
    <mergeCell ref="E5:E6"/>
    <mergeCell ref="F5:F6"/>
    <mergeCell ref="G5:G6"/>
    <mergeCell ref="H5:H6"/>
    <mergeCell ref="I5:I6"/>
  </mergeCells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E9" sqref="E9"/>
    </sheetView>
  </sheetViews>
  <sheetFormatPr defaultColWidth="8.8" defaultRowHeight="14.25"/>
  <cols>
    <col min="1" max="1" width="18.7" style="6" customWidth="1"/>
    <col min="2" max="2" width="6.6" style="6" customWidth="1"/>
    <col min="3" max="3" width="12.8" style="6" customWidth="1"/>
    <col min="4" max="4" width="9.4" style="7" customWidth="1"/>
    <col min="5" max="5" width="18.5" style="8" customWidth="1"/>
    <col min="6" max="6" width="10.8" style="6" customWidth="1"/>
    <col min="7" max="7" width="11.6" style="6" customWidth="1"/>
    <col min="8" max="8" width="13.4" style="6" customWidth="1"/>
    <col min="9" max="9" width="20.2" style="6" customWidth="1"/>
  </cols>
  <sheetData>
    <row r="1" spans="1:1">
      <c r="A1" s="9" t="s">
        <v>49</v>
      </c>
    </row>
    <row r="2" ht="27" customHeight="1" spans="1:9">
      <c r="A2" s="10" t="s">
        <v>50</v>
      </c>
      <c r="B2" s="10"/>
      <c r="C2" s="10"/>
      <c r="D2" s="11"/>
      <c r="E2" s="12"/>
      <c r="F2" s="10"/>
      <c r="G2" s="10"/>
      <c r="H2" s="10"/>
      <c r="I2" s="10"/>
    </row>
    <row r="3" customFormat="1" ht="12" customHeight="1" spans="1:9">
      <c r="A3" s="13"/>
      <c r="B3" s="13"/>
      <c r="C3" s="13"/>
      <c r="D3" s="14"/>
      <c r="E3" s="15"/>
      <c r="F3" s="13"/>
      <c r="G3" s="13"/>
      <c r="H3" s="16" t="s">
        <v>2</v>
      </c>
      <c r="I3" s="16"/>
    </row>
    <row r="4" customFormat="1" ht="3" customHeight="1" spans="1:9">
      <c r="A4" s="13"/>
      <c r="B4" s="13"/>
      <c r="C4" s="13"/>
      <c r="D4" s="14"/>
      <c r="E4" s="15"/>
      <c r="F4" s="13"/>
      <c r="G4" s="13"/>
      <c r="H4" s="17"/>
      <c r="I4" s="17"/>
    </row>
    <row r="5" s="1" customFormat="1" ht="21" customHeight="1" spans="1:9">
      <c r="A5" s="18" t="s">
        <v>3</v>
      </c>
      <c r="B5" s="18" t="s">
        <v>4</v>
      </c>
      <c r="C5" s="19" t="s">
        <v>5</v>
      </c>
      <c r="D5" s="20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</row>
    <row r="6" s="1" customFormat="1" ht="27" customHeight="1" spans="1:9">
      <c r="A6" s="21"/>
      <c r="B6" s="21"/>
      <c r="C6" s="22" t="s">
        <v>11</v>
      </c>
      <c r="D6" s="22" t="s">
        <v>12</v>
      </c>
      <c r="E6" s="21"/>
      <c r="F6" s="21"/>
      <c r="G6" s="21"/>
      <c r="H6" s="21"/>
      <c r="I6" s="21"/>
    </row>
    <row r="7" s="2" customFormat="1" ht="31" customHeight="1" spans="1:9">
      <c r="A7" s="23" t="s">
        <v>51</v>
      </c>
      <c r="B7" s="24">
        <v>100</v>
      </c>
      <c r="C7" s="25" t="s">
        <v>52</v>
      </c>
      <c r="D7" s="23" t="s">
        <v>53</v>
      </c>
      <c r="E7" s="23" t="s">
        <v>54</v>
      </c>
      <c r="F7" s="25">
        <v>197</v>
      </c>
      <c r="G7" s="26">
        <f>B7*F7</f>
        <v>19700</v>
      </c>
      <c r="H7" s="26">
        <f>G7*0.8</f>
        <v>15760</v>
      </c>
      <c r="I7" s="25" t="s">
        <v>17</v>
      </c>
    </row>
    <row r="8" s="3" customFormat="1" ht="31" customHeight="1" spans="1:9">
      <c r="A8" s="27" t="s">
        <v>55</v>
      </c>
      <c r="B8" s="28"/>
      <c r="C8" s="28"/>
      <c r="D8" s="28"/>
      <c r="E8" s="29"/>
      <c r="F8" s="30">
        <v>197</v>
      </c>
      <c r="G8" s="30">
        <f>SUM(G7:G7)</f>
        <v>19700</v>
      </c>
      <c r="H8" s="30">
        <f>SUM(H7:H7)</f>
        <v>15760</v>
      </c>
      <c r="I8" s="40" t="s">
        <v>17</v>
      </c>
    </row>
    <row r="9" s="4" customFormat="1" ht="31" customHeight="1" spans="1:9">
      <c r="A9" s="31" t="s">
        <v>56</v>
      </c>
      <c r="B9" s="24">
        <v>50</v>
      </c>
      <c r="C9" s="25" t="s">
        <v>57</v>
      </c>
      <c r="D9" s="23" t="s">
        <v>53</v>
      </c>
      <c r="E9" s="23" t="s">
        <v>54</v>
      </c>
      <c r="F9" s="25">
        <v>350</v>
      </c>
      <c r="G9" s="25">
        <f>F9*B9</f>
        <v>17500</v>
      </c>
      <c r="H9" s="32">
        <f>G9*0.8</f>
        <v>14000</v>
      </c>
      <c r="I9" s="40" t="s">
        <v>17</v>
      </c>
    </row>
    <row r="10" s="4" customFormat="1" ht="31" customHeight="1" spans="1:9">
      <c r="A10" s="31" t="s">
        <v>56</v>
      </c>
      <c r="B10" s="24">
        <v>75</v>
      </c>
      <c r="C10" s="25" t="s">
        <v>14</v>
      </c>
      <c r="D10" s="23" t="s">
        <v>20</v>
      </c>
      <c r="E10" s="31" t="s">
        <v>58</v>
      </c>
      <c r="F10" s="25">
        <v>350</v>
      </c>
      <c r="G10" s="25">
        <f>F10*B10</f>
        <v>26250</v>
      </c>
      <c r="H10" s="32">
        <f>G10*0.8</f>
        <v>21000</v>
      </c>
      <c r="I10" s="40" t="s">
        <v>17</v>
      </c>
    </row>
    <row r="11" s="2" customFormat="1" ht="31" customHeight="1" spans="1:9">
      <c r="A11" s="23" t="s">
        <v>56</v>
      </c>
      <c r="B11" s="24">
        <v>100</v>
      </c>
      <c r="C11" s="25" t="s">
        <v>14</v>
      </c>
      <c r="D11" s="23" t="s">
        <v>59</v>
      </c>
      <c r="E11" s="23" t="s">
        <v>60</v>
      </c>
      <c r="F11" s="25">
        <v>350</v>
      </c>
      <c r="G11" s="25">
        <f>F11*B11</f>
        <v>35000</v>
      </c>
      <c r="H11" s="32">
        <f>G11*80%</f>
        <v>28000</v>
      </c>
      <c r="I11" s="25" t="s">
        <v>17</v>
      </c>
    </row>
    <row r="12" s="3" customFormat="1" ht="31" customHeight="1" spans="1:9">
      <c r="A12" s="27" t="s">
        <v>61</v>
      </c>
      <c r="B12" s="28"/>
      <c r="C12" s="28"/>
      <c r="D12" s="28"/>
      <c r="E12" s="29"/>
      <c r="F12" s="30">
        <v>350</v>
      </c>
      <c r="G12" s="30">
        <f>SUM(G9:G11)</f>
        <v>78750</v>
      </c>
      <c r="H12" s="33">
        <f>G12*0.8</f>
        <v>63000</v>
      </c>
      <c r="I12" s="40" t="s">
        <v>17</v>
      </c>
    </row>
    <row r="13" s="5" customFormat="1" ht="30" customHeight="1" spans="1:9">
      <c r="A13" s="34" t="s">
        <v>48</v>
      </c>
      <c r="B13" s="35"/>
      <c r="C13" s="35"/>
      <c r="D13" s="35"/>
      <c r="E13" s="35"/>
      <c r="F13" s="36"/>
      <c r="G13" s="37">
        <f>G12+G8</f>
        <v>98450</v>
      </c>
      <c r="H13" s="37">
        <f>H12+H8</f>
        <v>78760</v>
      </c>
      <c r="I13" s="40" t="s">
        <v>17</v>
      </c>
    </row>
    <row r="14" spans="6:6">
      <c r="F14" s="38"/>
    </row>
    <row r="15" spans="6:6">
      <c r="F15" s="38"/>
    </row>
    <row r="16" spans="6:6">
      <c r="F16" s="39"/>
    </row>
  </sheetData>
  <mergeCells count="13">
    <mergeCell ref="A2:I2"/>
    <mergeCell ref="H3:I3"/>
    <mergeCell ref="C5:D5"/>
    <mergeCell ref="A8:E8"/>
    <mergeCell ref="A12:E12"/>
    <mergeCell ref="A13:F13"/>
    <mergeCell ref="A5:A6"/>
    <mergeCell ref="B5:B6"/>
    <mergeCell ref="E5:E6"/>
    <mergeCell ref="F5:F6"/>
    <mergeCell ref="G5:G6"/>
    <mergeCell ref="H5:H6"/>
    <mergeCell ref="I5:I6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附件1茶沼畜</vt:lpstr>
      <vt:lpstr>附件2有机肥+配方肥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2019-11-01T01:19:00Z</dcterms:created>
  <dcterms:modified xsi:type="dcterms:W3CDTF">2021-01-27T08:38:11Z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