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土地分户复核" sheetId="1" r:id="rId1"/>
  </sheets>
  <definedNames>
    <definedName name="_xlnm.Print_Area" localSheetId="0">土地分户复核!$A$1:$T$18</definedName>
  </definedNames>
  <calcPr calcId="144525"/>
</workbook>
</file>

<file path=xl/sharedStrings.xml><?xml version="1.0" encoding="utf-8"?>
<sst xmlns="http://schemas.openxmlformats.org/spreadsheetml/2006/main" count="41" uniqueCount="29">
  <si>
    <t>旺苍县2022年第一批次建设用地项目（磁材新材料暨资源综合利用项目）土地分户复核补偿表</t>
  </si>
  <si>
    <t>英萃镇长石村</t>
  </si>
  <si>
    <t>序号</t>
  </si>
  <si>
    <t>姓名</t>
  </si>
  <si>
    <t>农用地</t>
  </si>
  <si>
    <t>建设用地</t>
  </si>
  <si>
    <t>未利用地</t>
  </si>
  <si>
    <t>总面积</t>
  </si>
  <si>
    <t>总费用</t>
  </si>
  <si>
    <t xml:space="preserve">耕地
</t>
  </si>
  <si>
    <t>林地</t>
  </si>
  <si>
    <t>其他农用地</t>
  </si>
  <si>
    <t>面积</t>
  </si>
  <si>
    <t>土补</t>
  </si>
  <si>
    <t>安补</t>
  </si>
  <si>
    <t>青苗</t>
  </si>
  <si>
    <t>杨仕寿</t>
  </si>
  <si>
    <t>陈明江</t>
  </si>
  <si>
    <t>杨泽富</t>
  </si>
  <si>
    <t>杨恩</t>
  </si>
  <si>
    <t>杨先荣</t>
  </si>
  <si>
    <t>杨占斌</t>
  </si>
  <si>
    <t>集体</t>
  </si>
  <si>
    <t>唐仕义</t>
  </si>
  <si>
    <t>周仕伟</t>
  </si>
  <si>
    <t>丁义锐</t>
  </si>
  <si>
    <t>周伯德</t>
  </si>
  <si>
    <t>丁良全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</si>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</sst>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55" zoomScaleNormal="55" workbookViewId="0">
      <pane ySplit="5" topLeftCell="A10" activePane="bottomLeft" state="frozen"/>
      <selection/>
      <selection pane="bottomLeft" activeCell="A1" sqref="A1:T18"/>
    </sheetView>
  </sheetViews>
  <sheetFormatPr defaultColWidth="9" defaultRowHeight="13.5"/>
  <cols>
    <col min="3" max="3" width="9.125"/>
    <col min="4" max="5" width="14.5"/>
    <col min="6" max="7" width="12.875"/>
    <col min="8" max="9" width="19"/>
    <col min="11" max="12" width="9.125"/>
    <col min="13" max="13" width="9.875"/>
    <col min="14" max="15" width="14.5"/>
    <col min="17" max="18" width="9.125"/>
    <col min="19" max="19" width="13.5" customWidth="1"/>
    <col min="20" max="20" width="19"/>
  </cols>
  <sheetData>
    <row r="1" s="1" customFormat="1" ht="87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34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5.5" spans="1:20">
      <c r="A3" s="8" t="s">
        <v>2</v>
      </c>
      <c r="B3" s="8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9"/>
      <c r="L3" s="9"/>
      <c r="M3" s="22" t="s">
        <v>5</v>
      </c>
      <c r="N3" s="22"/>
      <c r="O3" s="22"/>
      <c r="P3" s="22" t="s">
        <v>6</v>
      </c>
      <c r="Q3" s="22"/>
      <c r="R3" s="22"/>
      <c r="S3" s="9" t="s">
        <v>7</v>
      </c>
      <c r="T3" s="9" t="s">
        <v>8</v>
      </c>
    </row>
    <row r="4" ht="18.75" spans="1:20">
      <c r="A4" s="10"/>
      <c r="B4" s="10"/>
      <c r="C4" s="11" t="s">
        <v>9</v>
      </c>
      <c r="D4" s="11"/>
      <c r="E4" s="11"/>
      <c r="F4" s="11"/>
      <c r="G4" s="11" t="s">
        <v>10</v>
      </c>
      <c r="H4" s="11"/>
      <c r="I4" s="11"/>
      <c r="J4" s="11" t="s">
        <v>11</v>
      </c>
      <c r="K4" s="11"/>
      <c r="L4" s="11"/>
      <c r="M4" s="11"/>
      <c r="N4" s="11"/>
      <c r="O4" s="11"/>
      <c r="P4" s="11"/>
      <c r="Q4" s="11"/>
      <c r="R4" s="11"/>
      <c r="S4" s="27"/>
      <c r="T4" s="27"/>
    </row>
    <row r="5" ht="18.75" spans="1:20">
      <c r="A5" s="10"/>
      <c r="B5" s="10"/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12</v>
      </c>
      <c r="H5" s="11" t="s">
        <v>13</v>
      </c>
      <c r="I5" s="11" t="s">
        <v>14</v>
      </c>
      <c r="J5" s="11" t="s">
        <v>12</v>
      </c>
      <c r="K5" s="11" t="s">
        <v>13</v>
      </c>
      <c r="L5" s="11" t="s">
        <v>14</v>
      </c>
      <c r="M5" s="11" t="s">
        <v>12</v>
      </c>
      <c r="N5" s="11" t="s">
        <v>13</v>
      </c>
      <c r="O5" s="11" t="s">
        <v>14</v>
      </c>
      <c r="P5" s="11" t="s">
        <v>12</v>
      </c>
      <c r="Q5" s="11" t="s">
        <v>13</v>
      </c>
      <c r="R5" s="11" t="s">
        <v>14</v>
      </c>
      <c r="S5" s="27"/>
      <c r="T5" s="27"/>
    </row>
    <row r="6" s="3" customFormat="1" ht="57" customHeight="1" spans="1:20">
      <c r="A6" s="12">
        <v>1</v>
      </c>
      <c r="B6" s="13" t="s">
        <v>16</v>
      </c>
      <c r="C6" s="14"/>
      <c r="D6" s="15">
        <f>C6*37900*0.3</f>
        <v>0</v>
      </c>
      <c r="E6" s="15">
        <f>C6*37900*0.7</f>
        <v>0</v>
      </c>
      <c r="F6" s="15">
        <f>C6*1730*0.6</f>
        <v>0</v>
      </c>
      <c r="G6" s="15">
        <v>17.2</v>
      </c>
      <c r="H6" s="15">
        <f>G6*37900*0.3</f>
        <v>195564</v>
      </c>
      <c r="I6" s="15">
        <f>G6*37900*0.7</f>
        <v>456316</v>
      </c>
      <c r="J6" s="15"/>
      <c r="K6" s="15">
        <f>J6*37900*0.3</f>
        <v>0</v>
      </c>
      <c r="L6" s="15">
        <f>J6*37900*0.7</f>
        <v>0</v>
      </c>
      <c r="M6" s="15"/>
      <c r="N6" s="15">
        <f t="shared" ref="N6:N14" si="0">M6*37900*0.3*0.5</f>
        <v>0</v>
      </c>
      <c r="O6" s="15">
        <f t="shared" ref="O6:O14" si="1">M6*37900*0.7*0.5</f>
        <v>0</v>
      </c>
      <c r="P6" s="23"/>
      <c r="Q6" s="15">
        <f>P6*37900*0.3*0.5</f>
        <v>0</v>
      </c>
      <c r="R6" s="15">
        <f>P6*37900*0.7*0.5</f>
        <v>0</v>
      </c>
      <c r="S6" s="15">
        <f t="shared" ref="S6:S17" si="2">P6+M6+J6+G6+C6</f>
        <v>17.2</v>
      </c>
      <c r="T6" s="15">
        <f t="shared" ref="T6:T17" si="3">R6+Q6+O6+N6+L6+K6+I6+H6+F6+E6+D6</f>
        <v>651880</v>
      </c>
    </row>
    <row r="7" s="3" customFormat="1" ht="57" customHeight="1" spans="1:20">
      <c r="A7" s="12">
        <v>2</v>
      </c>
      <c r="B7" s="13" t="s">
        <v>17</v>
      </c>
      <c r="C7" s="15"/>
      <c r="D7" s="15">
        <f>C7*37900*0.3</f>
        <v>0</v>
      </c>
      <c r="E7" s="15">
        <f>C7*37900*0.7</f>
        <v>0</v>
      </c>
      <c r="F7" s="15">
        <f>C7*1730*0.6</f>
        <v>0</v>
      </c>
      <c r="G7" s="15">
        <v>2.93</v>
      </c>
      <c r="H7" s="15">
        <f>G7*37900*0.3</f>
        <v>33314.1</v>
      </c>
      <c r="I7" s="15">
        <f>G7*37900*0.7</f>
        <v>77732.9</v>
      </c>
      <c r="J7" s="15"/>
      <c r="K7" s="15">
        <f>J7*37900*0.3</f>
        <v>0</v>
      </c>
      <c r="L7" s="15">
        <f>J7*37900*0.7</f>
        <v>0</v>
      </c>
      <c r="M7" s="15"/>
      <c r="N7" s="15">
        <f t="shared" si="0"/>
        <v>0</v>
      </c>
      <c r="O7" s="15">
        <f t="shared" si="1"/>
        <v>0</v>
      </c>
      <c r="P7" s="23"/>
      <c r="Q7" s="15">
        <f>P7*37900*0.3*0.5</f>
        <v>0</v>
      </c>
      <c r="R7" s="15">
        <f>P7*37900*0.7*0.5</f>
        <v>0</v>
      </c>
      <c r="S7" s="15">
        <f t="shared" si="2"/>
        <v>2.93</v>
      </c>
      <c r="T7" s="15">
        <f t="shared" si="3"/>
        <v>111047</v>
      </c>
    </row>
    <row r="8" s="3" customFormat="1" ht="57" customHeight="1" spans="1:20">
      <c r="A8" s="12">
        <v>3</v>
      </c>
      <c r="B8" s="13" t="s">
        <v>18</v>
      </c>
      <c r="C8" s="15"/>
      <c r="D8" s="15">
        <f>C8*37900*0.3</f>
        <v>0</v>
      </c>
      <c r="E8" s="15">
        <f>C8*37900*0.7</f>
        <v>0</v>
      </c>
      <c r="F8" s="15">
        <f>C8*1730*0.6</f>
        <v>0</v>
      </c>
      <c r="G8" s="15">
        <v>2.59</v>
      </c>
      <c r="H8" s="15">
        <f>G8*37900*0.3</f>
        <v>29448.3</v>
      </c>
      <c r="I8" s="15">
        <f>G8*37900*0.7</f>
        <v>68712.7</v>
      </c>
      <c r="J8" s="15"/>
      <c r="K8" s="15">
        <f>J8*37900*0.3</f>
        <v>0</v>
      </c>
      <c r="L8" s="15">
        <f>J8*37900*0.7</f>
        <v>0</v>
      </c>
      <c r="M8" s="23"/>
      <c r="N8" s="15">
        <f t="shared" si="0"/>
        <v>0</v>
      </c>
      <c r="O8" s="15">
        <f t="shared" si="1"/>
        <v>0</v>
      </c>
      <c r="P8" s="23"/>
      <c r="Q8" s="15">
        <f>P8*37900*0.3*0.5</f>
        <v>0</v>
      </c>
      <c r="R8" s="15">
        <f>P8*37900*0.7*0.5</f>
        <v>0</v>
      </c>
      <c r="S8" s="15">
        <f t="shared" si="2"/>
        <v>2.59</v>
      </c>
      <c r="T8" s="15">
        <f t="shared" si="3"/>
        <v>98161</v>
      </c>
    </row>
    <row r="9" s="3" customFormat="1" ht="57" customHeight="1" spans="1:20">
      <c r="A9" s="12">
        <v>4</v>
      </c>
      <c r="B9" s="13" t="s">
        <v>19</v>
      </c>
      <c r="C9" s="15"/>
      <c r="D9" s="15">
        <f>C9*37900*0.3</f>
        <v>0</v>
      </c>
      <c r="E9" s="15">
        <f>C9*37900*0.7</f>
        <v>0</v>
      </c>
      <c r="F9" s="15">
        <f>C9*1730*0.6</f>
        <v>0</v>
      </c>
      <c r="G9" s="15">
        <v>5.18</v>
      </c>
      <c r="H9" s="15">
        <f>G9*37900*0.3</f>
        <v>58896.6</v>
      </c>
      <c r="I9" s="15">
        <f>G9*37900*0.7</f>
        <v>137425.4</v>
      </c>
      <c r="J9" s="15"/>
      <c r="K9" s="15">
        <f>J9*37900*0.3</f>
        <v>0</v>
      </c>
      <c r="L9" s="15">
        <f>J9*37900*0.7</f>
        <v>0</v>
      </c>
      <c r="M9" s="15"/>
      <c r="N9" s="15">
        <f t="shared" si="0"/>
        <v>0</v>
      </c>
      <c r="O9" s="15">
        <f t="shared" si="1"/>
        <v>0</v>
      </c>
      <c r="P9" s="23"/>
      <c r="Q9" s="15">
        <f>P9*37900*0.3*0.5</f>
        <v>0</v>
      </c>
      <c r="R9" s="15">
        <f>P9*37900*0.7*0.5</f>
        <v>0</v>
      </c>
      <c r="S9" s="15">
        <f t="shared" si="2"/>
        <v>5.18</v>
      </c>
      <c r="T9" s="15">
        <f t="shared" si="3"/>
        <v>196322</v>
      </c>
    </row>
    <row r="10" s="3" customFormat="1" ht="57" customHeight="1" spans="1:20">
      <c r="A10" s="12">
        <v>5</v>
      </c>
      <c r="B10" s="13" t="s">
        <v>20</v>
      </c>
      <c r="C10" s="15"/>
      <c r="D10" s="15">
        <f t="shared" ref="D10:D18" si="4">C10*37900*0.3</f>
        <v>0</v>
      </c>
      <c r="E10" s="15">
        <f t="shared" ref="E10:E18" si="5">C10*37900*0.7</f>
        <v>0</v>
      </c>
      <c r="F10" s="15">
        <f t="shared" ref="F10:F18" si="6">C10*1730*0.6</f>
        <v>0</v>
      </c>
      <c r="G10" s="15">
        <v>8.14</v>
      </c>
      <c r="H10" s="15">
        <f t="shared" ref="H10:H18" si="7">G10*37900*0.3</f>
        <v>92551.8</v>
      </c>
      <c r="I10" s="15">
        <f t="shared" ref="I10:I18" si="8">G10*37900*0.7</f>
        <v>215954.2</v>
      </c>
      <c r="J10" s="15"/>
      <c r="K10" s="15">
        <f>J10*37900*0.3</f>
        <v>0</v>
      </c>
      <c r="L10" s="15">
        <f>J10*37900*0.7</f>
        <v>0</v>
      </c>
      <c r="M10" s="15"/>
      <c r="N10" s="15">
        <f t="shared" si="0"/>
        <v>0</v>
      </c>
      <c r="O10" s="15">
        <f t="shared" si="1"/>
        <v>0</v>
      </c>
      <c r="P10" s="23"/>
      <c r="Q10" s="15">
        <f>P10*37900*0.3*0.5</f>
        <v>0</v>
      </c>
      <c r="R10" s="15">
        <f>P10*37900*0.7*0.5</f>
        <v>0</v>
      </c>
      <c r="S10" s="15">
        <f t="shared" si="2"/>
        <v>8.14</v>
      </c>
      <c r="T10" s="15">
        <f t="shared" si="3"/>
        <v>308506</v>
      </c>
    </row>
    <row r="11" s="3" customFormat="1" ht="57" customHeight="1" spans="1:20">
      <c r="A11" s="12">
        <v>6</v>
      </c>
      <c r="B11" s="13" t="s">
        <v>21</v>
      </c>
      <c r="C11" s="15"/>
      <c r="D11" s="15">
        <f t="shared" si="4"/>
        <v>0</v>
      </c>
      <c r="E11" s="15">
        <f t="shared" si="5"/>
        <v>0</v>
      </c>
      <c r="F11" s="15">
        <f t="shared" si="6"/>
        <v>0</v>
      </c>
      <c r="G11" s="15">
        <v>1.35</v>
      </c>
      <c r="H11" s="15">
        <f t="shared" si="7"/>
        <v>15349.5</v>
      </c>
      <c r="I11" s="15">
        <f t="shared" si="8"/>
        <v>35815.5</v>
      </c>
      <c r="J11" s="15"/>
      <c r="K11" s="15"/>
      <c r="L11" s="15"/>
      <c r="M11" s="15"/>
      <c r="N11" s="15">
        <f t="shared" si="0"/>
        <v>0</v>
      </c>
      <c r="O11" s="15">
        <f t="shared" si="1"/>
        <v>0</v>
      </c>
      <c r="P11" s="23"/>
      <c r="Q11" s="15"/>
      <c r="R11" s="15"/>
      <c r="S11" s="15">
        <f t="shared" si="2"/>
        <v>1.35</v>
      </c>
      <c r="T11" s="15">
        <f t="shared" si="3"/>
        <v>51165</v>
      </c>
    </row>
    <row r="12" s="3" customFormat="1" ht="57" customHeight="1" spans="1:20">
      <c r="A12" s="12">
        <v>7</v>
      </c>
      <c r="B12" s="13" t="s">
        <v>22</v>
      </c>
      <c r="C12" s="15"/>
      <c r="D12" s="15">
        <f t="shared" si="4"/>
        <v>0</v>
      </c>
      <c r="E12" s="15">
        <f t="shared" si="5"/>
        <v>0</v>
      </c>
      <c r="F12" s="15">
        <f t="shared" si="6"/>
        <v>0</v>
      </c>
      <c r="G12" s="15"/>
      <c r="H12" s="15">
        <f t="shared" si="7"/>
        <v>0</v>
      </c>
      <c r="I12" s="15">
        <f t="shared" si="8"/>
        <v>0</v>
      </c>
      <c r="J12" s="15"/>
      <c r="K12" s="15"/>
      <c r="L12" s="15"/>
      <c r="M12" s="15">
        <v>0.55</v>
      </c>
      <c r="N12" s="15">
        <f t="shared" si="0"/>
        <v>3126.75</v>
      </c>
      <c r="O12" s="15">
        <f t="shared" si="1"/>
        <v>7295.75</v>
      </c>
      <c r="P12" s="23"/>
      <c r="Q12" s="15"/>
      <c r="R12" s="15"/>
      <c r="S12" s="15">
        <f t="shared" si="2"/>
        <v>0.55</v>
      </c>
      <c r="T12" s="15">
        <f t="shared" si="3"/>
        <v>10422.5</v>
      </c>
    </row>
    <row r="13" s="3" customFormat="1" ht="57" customHeight="1" spans="1:20">
      <c r="A13" s="12">
        <v>8</v>
      </c>
      <c r="B13" s="13" t="s">
        <v>23</v>
      </c>
      <c r="C13" s="15"/>
      <c r="D13" s="15">
        <f t="shared" si="4"/>
        <v>0</v>
      </c>
      <c r="E13" s="15">
        <f t="shared" si="5"/>
        <v>0</v>
      </c>
      <c r="F13" s="15">
        <f t="shared" si="6"/>
        <v>0</v>
      </c>
      <c r="G13" s="15">
        <v>31.72</v>
      </c>
      <c r="H13" s="15">
        <f t="shared" si="7"/>
        <v>360656.4</v>
      </c>
      <c r="I13" s="15">
        <f t="shared" si="8"/>
        <v>841531.6</v>
      </c>
      <c r="J13" s="15"/>
      <c r="K13" s="15"/>
      <c r="L13" s="15"/>
      <c r="M13" s="15"/>
      <c r="N13" s="15">
        <f t="shared" si="0"/>
        <v>0</v>
      </c>
      <c r="O13" s="15">
        <f t="shared" si="1"/>
        <v>0</v>
      </c>
      <c r="P13" s="23"/>
      <c r="Q13" s="15"/>
      <c r="R13" s="15"/>
      <c r="S13" s="15">
        <f t="shared" si="2"/>
        <v>31.72</v>
      </c>
      <c r="T13" s="15">
        <f t="shared" si="3"/>
        <v>1202188</v>
      </c>
    </row>
    <row r="14" s="3" customFormat="1" ht="57" customHeight="1" spans="1:20">
      <c r="A14" s="12">
        <v>9</v>
      </c>
      <c r="B14" s="13" t="s">
        <v>24</v>
      </c>
      <c r="C14" s="15"/>
      <c r="D14" s="15">
        <f t="shared" si="4"/>
        <v>0</v>
      </c>
      <c r="E14" s="15">
        <f t="shared" si="5"/>
        <v>0</v>
      </c>
      <c r="F14" s="15">
        <f t="shared" si="6"/>
        <v>0</v>
      </c>
      <c r="G14" s="15">
        <v>44.47</v>
      </c>
      <c r="H14" s="15">
        <f t="shared" si="7"/>
        <v>505623.9</v>
      </c>
      <c r="I14" s="15">
        <f t="shared" si="8"/>
        <v>1179789.1</v>
      </c>
      <c r="J14" s="15"/>
      <c r="K14" s="15"/>
      <c r="L14" s="15"/>
      <c r="M14" s="15"/>
      <c r="N14" s="15">
        <f t="shared" si="0"/>
        <v>0</v>
      </c>
      <c r="O14" s="15">
        <f t="shared" si="1"/>
        <v>0</v>
      </c>
      <c r="P14" s="23"/>
      <c r="Q14" s="15"/>
      <c r="R14" s="15"/>
      <c r="S14" s="15">
        <f t="shared" si="2"/>
        <v>44.47</v>
      </c>
      <c r="T14" s="15">
        <f t="shared" si="3"/>
        <v>1685413</v>
      </c>
    </row>
    <row r="15" s="3" customFormat="1" ht="57" customHeight="1" spans="1:20">
      <c r="A15" s="12">
        <v>10</v>
      </c>
      <c r="B15" s="13" t="s">
        <v>25</v>
      </c>
      <c r="C15" s="15"/>
      <c r="D15" s="15">
        <f t="shared" si="4"/>
        <v>0</v>
      </c>
      <c r="E15" s="15">
        <f t="shared" si="5"/>
        <v>0</v>
      </c>
      <c r="F15" s="15">
        <f t="shared" si="6"/>
        <v>0</v>
      </c>
      <c r="G15" s="15">
        <v>9.34</v>
      </c>
      <c r="H15" s="15">
        <f t="shared" si="7"/>
        <v>106195.8</v>
      </c>
      <c r="I15" s="15">
        <f t="shared" si="8"/>
        <v>247790.2</v>
      </c>
      <c r="J15" s="15"/>
      <c r="K15" s="15"/>
      <c r="L15" s="15"/>
      <c r="M15" s="15"/>
      <c r="N15" s="15"/>
      <c r="O15" s="15"/>
      <c r="P15" s="23"/>
      <c r="Q15" s="15"/>
      <c r="R15" s="15"/>
      <c r="S15" s="15">
        <f t="shared" si="2"/>
        <v>9.34</v>
      </c>
      <c r="T15" s="15">
        <f t="shared" si="3"/>
        <v>353986</v>
      </c>
    </row>
    <row r="16" s="3" customFormat="1" ht="57" customHeight="1" spans="1:20">
      <c r="A16" s="12">
        <v>11</v>
      </c>
      <c r="B16" s="13" t="s">
        <v>26</v>
      </c>
      <c r="C16" s="15"/>
      <c r="D16" s="15">
        <f t="shared" si="4"/>
        <v>0</v>
      </c>
      <c r="E16" s="15">
        <f t="shared" si="5"/>
        <v>0</v>
      </c>
      <c r="F16" s="15">
        <f t="shared" si="6"/>
        <v>0</v>
      </c>
      <c r="G16" s="15">
        <v>12.18</v>
      </c>
      <c r="H16" s="15">
        <f t="shared" si="7"/>
        <v>138486.6</v>
      </c>
      <c r="I16" s="15">
        <f t="shared" si="8"/>
        <v>323135.4</v>
      </c>
      <c r="J16" s="15"/>
      <c r="K16" s="15"/>
      <c r="L16" s="15"/>
      <c r="M16" s="15"/>
      <c r="N16" s="15"/>
      <c r="O16" s="15"/>
      <c r="P16" s="23"/>
      <c r="Q16" s="15"/>
      <c r="R16" s="15"/>
      <c r="S16" s="15">
        <f t="shared" si="2"/>
        <v>12.18</v>
      </c>
      <c r="T16" s="15">
        <f t="shared" si="3"/>
        <v>461622</v>
      </c>
    </row>
    <row r="17" s="3" customFormat="1" ht="57" customHeight="1" spans="1:20">
      <c r="A17" s="12">
        <v>12</v>
      </c>
      <c r="B17" s="13" t="s">
        <v>27</v>
      </c>
      <c r="C17" s="15">
        <v>0.2</v>
      </c>
      <c r="D17" s="15">
        <f t="shared" si="4"/>
        <v>2274</v>
      </c>
      <c r="E17" s="15">
        <f t="shared" si="5"/>
        <v>5306</v>
      </c>
      <c r="F17" s="15">
        <f t="shared" si="6"/>
        <v>207.6</v>
      </c>
      <c r="G17" s="15">
        <v>14.34</v>
      </c>
      <c r="H17" s="15">
        <f t="shared" si="7"/>
        <v>163045.8</v>
      </c>
      <c r="I17" s="15">
        <f t="shared" si="8"/>
        <v>380440.2</v>
      </c>
      <c r="J17" s="15"/>
      <c r="K17" s="15"/>
      <c r="L17" s="15"/>
      <c r="M17" s="15"/>
      <c r="N17" s="15"/>
      <c r="O17" s="15"/>
      <c r="P17" s="23"/>
      <c r="Q17" s="15"/>
      <c r="R17" s="15"/>
      <c r="S17" s="15">
        <f t="shared" si="2"/>
        <v>14.54</v>
      </c>
      <c r="T17" s="15">
        <f t="shared" si="3"/>
        <v>551273.6</v>
      </c>
    </row>
    <row r="18" s="4" customFormat="1" ht="49" customHeight="1" spans="1:20">
      <c r="A18" s="16" t="s">
        <v>28</v>
      </c>
      <c r="B18" s="16"/>
      <c r="C18" s="17">
        <f t="shared" ref="C18:I18" si="9">SUM(C6:C17)</f>
        <v>0.2</v>
      </c>
      <c r="D18" s="17">
        <f t="shared" si="9"/>
        <v>2274</v>
      </c>
      <c r="E18" s="17">
        <f t="shared" si="9"/>
        <v>5306</v>
      </c>
      <c r="F18" s="17">
        <f t="shared" si="9"/>
        <v>207.6</v>
      </c>
      <c r="G18" s="17">
        <f t="shared" si="9"/>
        <v>149.44</v>
      </c>
      <c r="H18" s="17">
        <f t="shared" si="9"/>
        <v>1699132.8</v>
      </c>
      <c r="I18" s="17">
        <f t="shared" si="9"/>
        <v>3964643.2</v>
      </c>
      <c r="J18" s="17"/>
      <c r="K18" s="17"/>
      <c r="L18" s="17"/>
      <c r="M18" s="17">
        <f>SUM(M9:M17)</f>
        <v>0.55</v>
      </c>
      <c r="N18" s="17">
        <f>SUM(N6:N17)</f>
        <v>3126.75</v>
      </c>
      <c r="O18" s="17">
        <f>SUM(O6:O17)</f>
        <v>7295.75</v>
      </c>
      <c r="P18" s="24"/>
      <c r="Q18" s="17"/>
      <c r="R18" s="17"/>
      <c r="S18" s="17">
        <f>SUM(S6:S17)</f>
        <v>150.19</v>
      </c>
      <c r="T18" s="17">
        <f>SUM(T6:T17)</f>
        <v>5681986.1</v>
      </c>
    </row>
    <row r="19" s="4" customFormat="1" ht="24" customHeight="1" spans="1:20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5"/>
      <c r="Q19" s="19"/>
      <c r="R19" s="19"/>
      <c r="S19" s="19"/>
      <c r="T19" s="19"/>
    </row>
    <row r="20" s="5" customFormat="1" ht="30" customHeight="1" spans="1:20">
      <c r="A20" s="20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6"/>
      <c r="Q20" s="21"/>
      <c r="R20" s="21"/>
      <c r="S20" s="21"/>
      <c r="T20" s="21"/>
    </row>
    <row r="21" s="5" customFormat="1" ht="30" customHeight="1" spans="1:20">
      <c r="A21" s="20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6"/>
      <c r="Q21" s="21"/>
      <c r="R21" s="21"/>
      <c r="S21" s="21"/>
      <c r="T21" s="21"/>
    </row>
  </sheetData>
  <mergeCells count="13">
    <mergeCell ref="A1:T1"/>
    <mergeCell ref="A2:T2"/>
    <mergeCell ref="C3:L3"/>
    <mergeCell ref="C4:F4"/>
    <mergeCell ref="G4:I4"/>
    <mergeCell ref="J4:L4"/>
    <mergeCell ref="A18:B18"/>
    <mergeCell ref="A3:A5"/>
    <mergeCell ref="B3:B5"/>
    <mergeCell ref="S3:S5"/>
    <mergeCell ref="T3:T5"/>
    <mergeCell ref="M3:O4"/>
    <mergeCell ref="P3:R4"/>
  </mergeCells>
  <pageMargins left="0.7" right="0.7" top="0.432638888888889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土地分户复核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2022-09-19T08:10:00Z</dcterms:created>
  <dcterms:modified xsi:type="dcterms:W3CDTF">2022-10-18T02:20:35Z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74082936CB834E7A944A2364B1748BFF</vt:lpwstr>
  </property>
  <property fmtid="{D5CDD505-2E9C-101B-9397-08002B2CF9AE}" pid="3" name="KSOProductBuildVer">
    <vt:lpwstr>2052-11.1.0.12598</vt:lpwstr>
  </property>
</Properties>
</file>