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南凤6组林" sheetId="1" r:id="rId1"/>
    <sheet name="南凤3组林" sheetId="2" r:id="rId2"/>
    <sheet name="川山二组林" sheetId="3" r:id="rId3"/>
    <sheet name="南阳五组林" sheetId="4" r:id="rId4"/>
  </sheets>
  <definedNames>
    <definedName name="_xlnm.Print_Area" localSheetId="0">南凤6组林!$A$1:$J$25</definedName>
    <definedName name="_xlnm.Print_Area" localSheetId="1">南凤3组林!$A$1:$H$38</definedName>
    <definedName name="_xlnm.Print_Area" localSheetId="2">川山二组林!$A$1:$H$14</definedName>
    <definedName name="_xlnm.Print_Area" localSheetId="3">南阳五组林!$1:$10</definedName>
  </definedNames>
  <calcPr calcId="144525"/>
</workbook>
</file>

<file path=xl/sharedStrings.xml><?xml version="1.0" encoding="utf-8"?>
<sst xmlns="http://schemas.openxmlformats.org/spreadsheetml/2006/main" count="119" uniqueCount="89">
  <si>
    <t>三合水库建设项目南凤村6组成片林木分户面积及补偿公示表</t>
  </si>
  <si>
    <t xml:space="preserve">    单位：元</t>
  </si>
  <si>
    <t>序号</t>
  </si>
  <si>
    <t xml:space="preserve">地类                     户主  </t>
  </si>
  <si>
    <t>林地（亩）</t>
  </si>
  <si>
    <t>乔木林地</t>
  </si>
  <si>
    <t>灌木林地</t>
  </si>
  <si>
    <t>竹林地（亩）</t>
  </si>
  <si>
    <t>竹林地*4800元/亩</t>
  </si>
  <si>
    <t>小计</t>
  </si>
  <si>
    <t>林地*30％*3000元/亩</t>
  </si>
  <si>
    <t>林地*30%*4500元/亩</t>
  </si>
  <si>
    <t>林地*10%*5500元/亩</t>
  </si>
  <si>
    <t>林地*0.3*1800元/亩</t>
  </si>
  <si>
    <t xml:space="preserve"> 奉春平</t>
  </si>
  <si>
    <t>陈林德</t>
  </si>
  <si>
    <t>陈全德</t>
  </si>
  <si>
    <t>陈全德、陈国德</t>
  </si>
  <si>
    <t>奉成</t>
  </si>
  <si>
    <t>奉刚</t>
  </si>
  <si>
    <t>奉高</t>
  </si>
  <si>
    <t>奉明</t>
  </si>
  <si>
    <t>奉平</t>
  </si>
  <si>
    <t>奉强</t>
  </si>
  <si>
    <t>奉伍德</t>
  </si>
  <si>
    <t>奉治科、 奉泽生、奉泽平、 奉泽山、 奉志学</t>
  </si>
  <si>
    <t>集体</t>
  </si>
  <si>
    <t>李金章</t>
  </si>
  <si>
    <t>王志东</t>
  </si>
  <si>
    <t>王志海</t>
  </si>
  <si>
    <t>王志军</t>
  </si>
  <si>
    <t>王志强</t>
  </si>
  <si>
    <t>向付英</t>
  </si>
  <si>
    <t>昝学成</t>
  </si>
  <si>
    <t>总计</t>
  </si>
  <si>
    <t>三合水库建设项目南凤村3组成片林木分户面积及补偿公示表</t>
  </si>
  <si>
    <t xml:space="preserve">          单位：元</t>
  </si>
  <si>
    <t xml:space="preserve">地  类                       户主姓名  </t>
  </si>
  <si>
    <t>林地*30%  *4500元/亩</t>
  </si>
  <si>
    <t>林地*10%  *5500元/亩</t>
  </si>
  <si>
    <t>林地*30%   *1800元/亩</t>
  </si>
  <si>
    <t xml:space="preserve"> 张云贤</t>
  </si>
  <si>
    <t>陈树映</t>
  </si>
  <si>
    <t>陈树映，陈跃，陈树龙</t>
  </si>
  <si>
    <t>陈跃</t>
  </si>
  <si>
    <t>李富林</t>
  </si>
  <si>
    <t>李文成</t>
  </si>
  <si>
    <t>李文全</t>
  </si>
  <si>
    <t>刘泽兵</t>
  </si>
  <si>
    <t>刘泽文</t>
  </si>
  <si>
    <t>袁福合</t>
  </si>
  <si>
    <t>袁福会</t>
  </si>
  <si>
    <t>昝树英</t>
  </si>
  <si>
    <t>张春贤</t>
  </si>
  <si>
    <t>张德贤</t>
  </si>
  <si>
    <t>张飞龙</t>
  </si>
  <si>
    <t>张富贤</t>
  </si>
  <si>
    <t>张国志</t>
  </si>
  <si>
    <t>张海贤</t>
  </si>
  <si>
    <t>张建贤</t>
  </si>
  <si>
    <t>张奎龙</t>
  </si>
  <si>
    <t>张林贤</t>
  </si>
  <si>
    <t>张明贤</t>
  </si>
  <si>
    <t>张平贤</t>
  </si>
  <si>
    <t>张荣贤</t>
  </si>
  <si>
    <t>张庭明</t>
  </si>
  <si>
    <t>张停贤</t>
  </si>
  <si>
    <t>张伍成</t>
  </si>
  <si>
    <t>张伍春</t>
  </si>
  <si>
    <t>张伍江</t>
  </si>
  <si>
    <t>张伍杰</t>
  </si>
  <si>
    <t>张伍先</t>
  </si>
  <si>
    <t>张云贤</t>
  </si>
  <si>
    <t>三合水库建设项目川山村2组成片林木分户面积及补偿公示表</t>
  </si>
  <si>
    <t xml:space="preserve">       单位：元</t>
  </si>
  <si>
    <t>林地*30%*1800元/亩</t>
  </si>
  <si>
    <t>米谷田，   米蒲田</t>
  </si>
  <si>
    <t>李坤生</t>
  </si>
  <si>
    <t>米长锦</t>
  </si>
  <si>
    <t>米重生</t>
  </si>
  <si>
    <t>米果田</t>
  </si>
  <si>
    <t>米明生</t>
  </si>
  <si>
    <t>尚朝秀</t>
  </si>
  <si>
    <t>合  计</t>
  </si>
  <si>
    <t>三合水库建设项目南阳5组成片林木分户面积及补偿公示表</t>
  </si>
  <si>
    <t>苟连英</t>
  </si>
  <si>
    <t>何  勇</t>
  </si>
  <si>
    <t>向明芳</t>
  </si>
  <si>
    <t>苟开义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</si>
</sst>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;[Red]0.00"/>
  </numFmts>
  <fonts count="60">
    <font>
      <sz val="11"/>
      <color theme="1"/>
      <name val="Tahoma"/>
      <charset val="134"/>
    </font>
    <font>
      <sz val="36"/>
      <color theme="1"/>
      <name val="Tahoma"/>
      <charset val="134"/>
    </font>
    <font>
      <sz val="18"/>
      <color theme="1"/>
      <name val="Tahoma"/>
      <charset val="134"/>
    </font>
    <font>
      <sz val="16"/>
      <color theme="1"/>
      <name val="Tahoma"/>
      <charset val="134"/>
    </font>
    <font>
      <sz val="24"/>
      <color theme="1"/>
      <name val="Tahoma"/>
      <charset val="134"/>
    </font>
    <font>
      <sz val="20"/>
      <color theme="1"/>
      <name val="Tahoma"/>
      <charset val="134"/>
    </font>
    <font>
      <b/>
      <sz val="3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name val="宋体"/>
      <charset val="134"/>
    </font>
    <font>
      <b/>
      <vertAlign val="superscript"/>
      <sz val="24"/>
      <name val="宋体"/>
      <charset val="134"/>
      <scheme val="minor"/>
    </font>
    <font>
      <b/>
      <sz val="16"/>
      <name val="宋体"/>
      <charset val="134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Tahoma"/>
      <charset val="134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vertAlign val="superscript"/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Tahoma"/>
      <charset val="134"/>
    </font>
    <font>
      <sz val="12"/>
      <color theme="1"/>
      <name val="Tahoma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vertAlign val="superscript"/>
      <sz val="16"/>
      <name val="宋体"/>
      <charset val="134"/>
      <scheme val="minor"/>
    </font>
    <font>
      <sz val="12"/>
      <color theme="1"/>
      <name val="宋体"/>
      <charset val="134"/>
    </font>
    <font>
      <b/>
      <sz val="2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0" fillId="3" borderId="8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7" borderId="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1" fillId="11" borderId="12" applyNumberFormat="0" applyAlignment="0" applyProtection="0">
      <alignment vertical="center"/>
    </xf>
    <xf numFmtId="0" fontId="52" fillId="11" borderId="8" applyNumberFormat="0" applyAlignment="0" applyProtection="0">
      <alignment vertical="center"/>
    </xf>
    <xf numFmtId="0" fontId="53" fillId="12" borderId="13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8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58" fillId="0" borderId="0">
      <alignment vertical="center"/>
    </xf>
    <xf numFmtId="0" fontId="0" fillId="0" borderId="0"/>
    <xf numFmtId="0" fontId="59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0" borderId="1" xfId="51" applyFont="1" applyBorder="1" applyAlignment="1">
      <alignment horizontal="right" vertical="center"/>
    </xf>
    <xf numFmtId="0" fontId="8" fillId="0" borderId="2" xfId="51" applyFont="1" applyFill="1" applyBorder="1" applyAlignment="1">
      <alignment horizontal="center" vertical="center" wrapText="1"/>
    </xf>
    <xf numFmtId="0" fontId="9" fillId="0" borderId="3" xfId="13" applyFont="1" applyFill="1" applyBorder="1" applyAlignment="1">
      <alignment horizontal="center" vertical="justify" wrapText="1"/>
    </xf>
    <xf numFmtId="176" fontId="8" fillId="0" borderId="4" xfId="51" applyNumberFormat="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49" fontId="9" fillId="0" borderId="3" xfId="13" applyNumberFormat="1" applyFont="1" applyFill="1" applyBorder="1" applyAlignment="1">
      <alignment horizontal="center" vertical="justify" wrapText="1"/>
    </xf>
    <xf numFmtId="176" fontId="10" fillId="0" borderId="2" xfId="51" applyNumberFormat="1" applyFont="1" applyFill="1" applyBorder="1" applyAlignment="1">
      <alignment horizontal="center" vertical="center" wrapText="1"/>
    </xf>
    <xf numFmtId="176" fontId="10" fillId="0" borderId="5" xfId="51" applyNumberFormat="1" applyFont="1" applyFill="1" applyBorder="1" applyAlignment="1">
      <alignment horizontal="center" vertical="center" wrapText="1"/>
    </xf>
    <xf numFmtId="0" fontId="11" fillId="0" borderId="6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177" fontId="12" fillId="0" borderId="2" xfId="51" applyNumberFormat="1" applyFont="1" applyFill="1" applyBorder="1" applyAlignment="1">
      <alignment horizontal="center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178" fontId="12" fillId="0" borderId="2" xfId="51" applyNumberFormat="1" applyFont="1" applyBorder="1" applyAlignment="1">
      <alignment horizontal="center" vertical="center" wrapText="1"/>
    </xf>
    <xf numFmtId="176" fontId="12" fillId="0" borderId="2" xfId="51" applyNumberFormat="1" applyFont="1" applyBorder="1" applyAlignment="1">
      <alignment horizontal="center" vertical="center" wrapText="1"/>
    </xf>
    <xf numFmtId="0" fontId="13" fillId="0" borderId="7" xfId="51" applyFont="1" applyFill="1" applyBorder="1" applyAlignment="1">
      <alignment horizontal="center" vertical="center" wrapText="1"/>
    </xf>
    <xf numFmtId="177" fontId="13" fillId="0" borderId="7" xfId="51" applyNumberFormat="1" applyFont="1" applyFill="1" applyBorder="1" applyAlignment="1">
      <alignment horizontal="center" vertical="center" wrapText="1"/>
    </xf>
    <xf numFmtId="176" fontId="14" fillId="0" borderId="7" xfId="51" applyNumberFormat="1" applyFont="1" applyFill="1" applyBorder="1" applyAlignment="1">
      <alignment horizontal="center" vertical="center" wrapText="1"/>
    </xf>
    <xf numFmtId="176" fontId="13" fillId="0" borderId="7" xfId="51" applyNumberFormat="1" applyFont="1" applyFill="1" applyBorder="1" applyAlignment="1">
      <alignment horizontal="center" vertical="center" wrapText="1"/>
    </xf>
    <xf numFmtId="178" fontId="13" fillId="0" borderId="7" xfId="51" applyNumberFormat="1" applyFont="1" applyBorder="1" applyAlignment="1">
      <alignment horizontal="center" vertical="center" wrapText="1"/>
    </xf>
    <xf numFmtId="176" fontId="13" fillId="0" borderId="7" xfId="51" applyNumberFormat="1" applyFont="1" applyBorder="1" applyAlignment="1">
      <alignment horizontal="center" vertical="center" wrapText="1"/>
    </xf>
    <xf numFmtId="0" fontId="13" fillId="0" borderId="0" xfId="51" applyFont="1" applyFill="1" applyBorder="1" applyAlignment="1">
      <alignment horizontal="center" vertical="center" wrapText="1"/>
    </xf>
    <xf numFmtId="177" fontId="13" fillId="0" borderId="0" xfId="51" applyNumberFormat="1" applyFont="1" applyFill="1" applyBorder="1" applyAlignment="1">
      <alignment horizontal="center" vertical="center" wrapText="1"/>
    </xf>
    <xf numFmtId="176" fontId="14" fillId="0" borderId="0" xfId="51" applyNumberFormat="1" applyFont="1" applyFill="1" applyBorder="1" applyAlignment="1">
      <alignment horizontal="center" vertical="center" wrapText="1"/>
    </xf>
    <xf numFmtId="176" fontId="13" fillId="0" borderId="0" xfId="51" applyNumberFormat="1" applyFont="1" applyFill="1" applyBorder="1" applyAlignment="1">
      <alignment horizontal="center" vertical="center" wrapText="1"/>
    </xf>
    <xf numFmtId="178" fontId="13" fillId="0" borderId="0" xfId="51" applyNumberFormat="1" applyFont="1" applyBorder="1" applyAlignment="1">
      <alignment horizontal="center" vertical="center" wrapText="1"/>
    </xf>
    <xf numFmtId="176" fontId="13" fillId="0" borderId="0" xfId="51" applyNumberFormat="1" applyFont="1" applyBorder="1" applyAlignment="1">
      <alignment horizontal="center" vertical="center" wrapText="1"/>
    </xf>
    <xf numFmtId="49" fontId="13" fillId="0" borderId="0" xfId="51" applyNumberFormat="1" applyFont="1" applyBorder="1" applyAlignment="1">
      <alignment horizontal="center" vertical="center"/>
    </xf>
    <xf numFmtId="176" fontId="4" fillId="0" borderId="0" xfId="0" applyNumberFormat="1" applyFont="1"/>
    <xf numFmtId="0" fontId="15" fillId="0" borderId="0" xfId="0" applyFont="1"/>
    <xf numFmtId="0" fontId="16" fillId="0" borderId="0" xfId="51" applyFont="1" applyAlignment="1">
      <alignment horizontal="center" vertical="center"/>
    </xf>
    <xf numFmtId="0" fontId="17" fillId="0" borderId="0" xfId="51" applyFont="1" applyAlignment="1">
      <alignment horizontal="center" vertical="center"/>
    </xf>
    <xf numFmtId="0" fontId="18" fillId="0" borderId="1" xfId="51" applyFont="1" applyBorder="1" applyAlignment="1">
      <alignment horizontal="right" vertical="center"/>
    </xf>
    <xf numFmtId="0" fontId="19" fillId="0" borderId="2" xfId="51" applyFont="1" applyFill="1" applyBorder="1" applyAlignment="1">
      <alignment horizontal="center" vertical="center" wrapText="1"/>
    </xf>
    <xf numFmtId="0" fontId="20" fillId="0" borderId="3" xfId="13" applyFont="1" applyFill="1" applyBorder="1" applyAlignment="1">
      <alignment horizontal="center" vertical="justify" wrapText="1"/>
    </xf>
    <xf numFmtId="176" fontId="19" fillId="0" borderId="4" xfId="51" applyNumberFormat="1" applyFont="1" applyFill="1" applyBorder="1" applyAlignment="1">
      <alignment horizontal="center" vertical="center" wrapText="1"/>
    </xf>
    <xf numFmtId="49" fontId="20" fillId="0" borderId="3" xfId="13" applyNumberFormat="1" applyFont="1" applyFill="1" applyBorder="1" applyAlignment="1">
      <alignment horizontal="center" vertical="justify" wrapText="1"/>
    </xf>
    <xf numFmtId="176" fontId="19" fillId="0" borderId="2" xfId="51" applyNumberFormat="1" applyFont="1" applyFill="1" applyBorder="1" applyAlignment="1">
      <alignment horizontal="center" vertical="center" wrapText="1"/>
    </xf>
    <xf numFmtId="176" fontId="19" fillId="0" borderId="5" xfId="51" applyNumberFormat="1" applyFont="1" applyFill="1" applyBorder="1" applyAlignment="1">
      <alignment horizontal="center" vertical="center" wrapText="1"/>
    </xf>
    <xf numFmtId="0" fontId="21" fillId="0" borderId="2" xfId="51" applyFont="1" applyFill="1" applyBorder="1" applyAlignment="1">
      <alignment horizontal="center" vertical="center" wrapText="1"/>
    </xf>
    <xf numFmtId="177" fontId="22" fillId="0" borderId="2" xfId="51" applyNumberFormat="1" applyFont="1" applyFill="1" applyBorder="1" applyAlignment="1">
      <alignment horizontal="center" vertical="center"/>
    </xf>
    <xf numFmtId="176" fontId="22" fillId="0" borderId="2" xfId="51" applyNumberFormat="1" applyFont="1" applyFill="1" applyBorder="1" applyAlignment="1">
      <alignment horizontal="center" vertical="center"/>
    </xf>
    <xf numFmtId="178" fontId="22" fillId="0" borderId="2" xfId="51" applyNumberFormat="1" applyFont="1" applyBorder="1" applyAlignment="1">
      <alignment horizontal="center" vertical="center"/>
    </xf>
    <xf numFmtId="176" fontId="22" fillId="0" borderId="2" xfId="51" applyNumberFormat="1" applyFont="1" applyBorder="1" applyAlignment="1">
      <alignment horizontal="center" vertical="center"/>
    </xf>
    <xf numFmtId="0" fontId="21" fillId="0" borderId="2" xfId="51" applyFont="1" applyFill="1" applyBorder="1" applyAlignment="1">
      <alignment horizontal="center" vertical="center"/>
    </xf>
    <xf numFmtId="0" fontId="22" fillId="0" borderId="0" xfId="51" applyFont="1" applyFill="1" applyBorder="1" applyAlignment="1">
      <alignment horizontal="center" vertical="center" wrapText="1"/>
    </xf>
    <xf numFmtId="177" fontId="22" fillId="0" borderId="0" xfId="51" applyNumberFormat="1" applyFont="1" applyFill="1" applyBorder="1" applyAlignment="1">
      <alignment horizontal="center" vertical="center"/>
    </xf>
    <xf numFmtId="176" fontId="22" fillId="0" borderId="0" xfId="51" applyNumberFormat="1" applyFont="1" applyFill="1" applyBorder="1" applyAlignment="1">
      <alignment horizontal="center" vertical="center"/>
    </xf>
    <xf numFmtId="49" fontId="22" fillId="0" borderId="0" xfId="51" applyNumberFormat="1" applyFont="1" applyBorder="1" applyAlignment="1">
      <alignment horizontal="center" vertical="center"/>
    </xf>
    <xf numFmtId="0" fontId="22" fillId="0" borderId="0" xfId="51" applyFont="1" applyBorder="1" applyAlignment="1">
      <alignment horizontal="center" vertical="center"/>
    </xf>
    <xf numFmtId="176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5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0" fontId="26" fillId="0" borderId="0" xfId="51" applyFont="1" applyFill="1" applyBorder="1" applyAlignment="1">
      <alignment horizontal="right" vertical="center" wrapText="1"/>
    </xf>
    <xf numFmtId="0" fontId="27" fillId="0" borderId="3" xfId="13" applyFont="1" applyFill="1" applyBorder="1" applyAlignment="1">
      <alignment horizontal="center" vertical="justify" wrapText="1"/>
    </xf>
    <xf numFmtId="0" fontId="26" fillId="0" borderId="2" xfId="51" applyFont="1" applyFill="1" applyBorder="1" applyAlignment="1">
      <alignment horizontal="center" vertical="center" wrapText="1"/>
    </xf>
    <xf numFmtId="49" fontId="27" fillId="0" borderId="3" xfId="13" applyNumberFormat="1" applyFont="1" applyFill="1" applyBorder="1" applyAlignment="1">
      <alignment horizontal="center" vertical="justify" wrapText="1"/>
    </xf>
    <xf numFmtId="0" fontId="28" fillId="0" borderId="2" xfId="0" applyFont="1" applyBorder="1" applyAlignment="1">
      <alignment horizontal="center" vertical="center"/>
    </xf>
    <xf numFmtId="177" fontId="28" fillId="0" borderId="2" xfId="45" applyNumberFormat="1" applyFont="1" applyBorder="1" applyAlignment="1">
      <alignment horizontal="center" vertical="center" wrapText="1"/>
    </xf>
    <xf numFmtId="177" fontId="28" fillId="0" borderId="2" xfId="45" applyNumberFormat="1" applyFont="1" applyBorder="1" applyAlignment="1">
      <alignment horizontal="center" vertical="center"/>
    </xf>
    <xf numFmtId="176" fontId="2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9" fillId="0" borderId="0" xfId="13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horizontal="center" vertical="center" wrapText="1"/>
    </xf>
    <xf numFmtId="0" fontId="31" fillId="0" borderId="1" xfId="13" applyFont="1" applyFill="1" applyBorder="1" applyAlignment="1">
      <alignment horizontal="right" vertical="center" wrapText="1"/>
    </xf>
    <xf numFmtId="0" fontId="32" fillId="0" borderId="2" xfId="51" applyFont="1" applyFill="1" applyBorder="1" applyAlignment="1">
      <alignment horizontal="center" vertical="center" wrapText="1"/>
    </xf>
    <xf numFmtId="0" fontId="31" fillId="0" borderId="2" xfId="13" applyFont="1" applyFill="1" applyBorder="1" applyAlignment="1">
      <alignment horizontal="center" vertical="center" wrapText="1"/>
    </xf>
    <xf numFmtId="176" fontId="33" fillId="0" borderId="2" xfId="51" applyNumberFormat="1" applyFont="1" applyFill="1" applyBorder="1" applyAlignment="1">
      <alignment horizontal="center" vertical="center" wrapText="1"/>
    </xf>
    <xf numFmtId="0" fontId="34" fillId="0" borderId="2" xfId="13" applyFont="1" applyFill="1" applyBorder="1" applyAlignment="1">
      <alignment horizontal="center" vertical="center" wrapText="1"/>
    </xf>
    <xf numFmtId="177" fontId="35" fillId="0" borderId="2" xfId="45" applyNumberFormat="1" applyFont="1" applyBorder="1" applyAlignment="1">
      <alignment horizontal="center" vertical="center"/>
    </xf>
    <xf numFmtId="177" fontId="36" fillId="0" borderId="2" xfId="45" applyNumberFormat="1" applyFont="1" applyBorder="1" applyAlignment="1">
      <alignment horizontal="center" vertical="center"/>
    </xf>
    <xf numFmtId="176" fontId="37" fillId="0" borderId="2" xfId="13" applyNumberFormat="1" applyFont="1" applyFill="1" applyBorder="1" applyAlignment="1">
      <alignment horizontal="center" vertical="center" wrapText="1"/>
    </xf>
    <xf numFmtId="0" fontId="37" fillId="0" borderId="2" xfId="13" applyFont="1" applyBorder="1" applyAlignment="1">
      <alignment horizontal="center" vertical="center" wrapText="1"/>
    </xf>
    <xf numFmtId="177" fontId="35" fillId="0" borderId="2" xfId="45" applyNumberFormat="1" applyFont="1" applyBorder="1" applyAlignment="1">
      <alignment horizontal="center" vertical="center" wrapText="1"/>
    </xf>
    <xf numFmtId="177" fontId="0" fillId="0" borderId="0" xfId="0" applyNumberFormat="1"/>
    <xf numFmtId="176" fontId="37" fillId="0" borderId="2" xfId="13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F5" sqref="F5"/>
    </sheetView>
  </sheetViews>
  <sheetFormatPr defaultColWidth="9" defaultRowHeight="14.25"/>
  <cols>
    <col min="1" max="1" width="5.625" customWidth="1"/>
    <col min="3" max="3" width="7.4" customWidth="1"/>
    <col min="4" max="4" width="17.3" customWidth="1"/>
    <col min="5" max="5" width="17.8" customWidth="1"/>
    <col min="6" max="6" width="17.1" customWidth="1"/>
    <col min="7" max="7" width="16.9" customWidth="1"/>
    <col min="8" max="8" width="8.8" customWidth="1"/>
    <col min="9" max="9" width="11.8" customWidth="1"/>
    <col min="10" max="10" width="11.2" customWidth="1"/>
  </cols>
  <sheetData>
    <row r="1" s="5" customFormat="1" ht="53" customHeight="1" spans="1:1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ht="15.6" customHeight="1" spans="1:10">
      <c r="A2" s="74"/>
      <c r="B2" s="74"/>
      <c r="C2" s="74"/>
      <c r="D2" s="74"/>
      <c r="E2" s="74"/>
      <c r="F2" s="74"/>
      <c r="G2" s="74"/>
      <c r="H2" s="75" t="s">
        <v>1</v>
      </c>
      <c r="I2" s="75"/>
      <c r="J2" s="75"/>
    </row>
    <row r="3" ht="28" customHeight="1" spans="1:10">
      <c r="A3" s="76" t="s">
        <v>2</v>
      </c>
      <c r="B3" s="41" t="s">
        <v>3</v>
      </c>
      <c r="C3" s="76" t="s">
        <v>4</v>
      </c>
      <c r="D3" s="76" t="s">
        <v>5</v>
      </c>
      <c r="E3" s="76"/>
      <c r="F3" s="76"/>
      <c r="G3" s="77" t="s">
        <v>6</v>
      </c>
      <c r="H3" s="77" t="s">
        <v>7</v>
      </c>
      <c r="I3" s="77" t="s">
        <v>8</v>
      </c>
      <c r="J3" s="77" t="s">
        <v>9</v>
      </c>
    </row>
    <row r="4" ht="28" customHeight="1" spans="1:10">
      <c r="A4" s="76"/>
      <c r="B4" s="43"/>
      <c r="C4" s="76"/>
      <c r="D4" s="78" t="s">
        <v>10</v>
      </c>
      <c r="E4" s="78" t="s">
        <v>11</v>
      </c>
      <c r="F4" s="78" t="s">
        <v>12</v>
      </c>
      <c r="G4" s="79" t="s">
        <v>13</v>
      </c>
      <c r="H4" s="77"/>
      <c r="I4" s="77"/>
      <c r="J4" s="77"/>
    </row>
    <row r="5" ht="46" customHeight="1" spans="1:10">
      <c r="A5" s="77">
        <v>1</v>
      </c>
      <c r="B5" s="80" t="s">
        <v>14</v>
      </c>
      <c r="C5" s="81">
        <v>4.426</v>
      </c>
      <c r="D5" s="82">
        <f>C5*0.3*3000</f>
        <v>3983.4</v>
      </c>
      <c r="E5" s="82">
        <f>C5*0.3*4500</f>
        <v>5975.1</v>
      </c>
      <c r="F5" s="82">
        <f>C5*0.1*5500</f>
        <v>2434.3</v>
      </c>
      <c r="G5" s="83">
        <f>C5*0.3*1800</f>
        <v>2390.04</v>
      </c>
      <c r="H5" s="83">
        <v>0</v>
      </c>
      <c r="I5" s="83"/>
      <c r="J5" s="86">
        <f>SUM(D5:G5)</f>
        <v>14782.84</v>
      </c>
    </row>
    <row r="6" ht="46" customHeight="1" spans="1:10">
      <c r="A6" s="77">
        <v>2</v>
      </c>
      <c r="B6" s="80" t="s">
        <v>15</v>
      </c>
      <c r="C6" s="81">
        <v>0.211</v>
      </c>
      <c r="D6" s="82">
        <f t="shared" ref="D6:D25" si="0">C6*0.3*3000</f>
        <v>189.9</v>
      </c>
      <c r="E6" s="82">
        <f t="shared" ref="E6:E25" si="1">C6*0.3*4500</f>
        <v>284.85</v>
      </c>
      <c r="F6" s="82">
        <f t="shared" ref="F6:F25" si="2">C6*0.1*5500</f>
        <v>116.05</v>
      </c>
      <c r="G6" s="83">
        <f t="shared" ref="G6:G25" si="3">C6*0.3*1800</f>
        <v>113.94</v>
      </c>
      <c r="H6" s="83">
        <v>0</v>
      </c>
      <c r="I6" s="83"/>
      <c r="J6" s="86">
        <f t="shared" ref="J6:J25" si="4">SUM(D6:G6)</f>
        <v>704.74</v>
      </c>
    </row>
    <row r="7" ht="46" customHeight="1" spans="1:10">
      <c r="A7" s="77">
        <v>3</v>
      </c>
      <c r="B7" s="80" t="s">
        <v>16</v>
      </c>
      <c r="C7" s="81">
        <v>0.702</v>
      </c>
      <c r="D7" s="82">
        <f t="shared" si="0"/>
        <v>631.8</v>
      </c>
      <c r="E7" s="82">
        <f t="shared" si="1"/>
        <v>947.7</v>
      </c>
      <c r="F7" s="82">
        <f t="shared" si="2"/>
        <v>386.1</v>
      </c>
      <c r="G7" s="83">
        <f t="shared" si="3"/>
        <v>379.08</v>
      </c>
      <c r="H7" s="83">
        <v>0</v>
      </c>
      <c r="I7" s="83"/>
      <c r="J7" s="86">
        <f t="shared" si="4"/>
        <v>2344.68</v>
      </c>
    </row>
    <row r="8" ht="54" customHeight="1" spans="1:10">
      <c r="A8" s="77">
        <v>4</v>
      </c>
      <c r="B8" s="84" t="s">
        <v>17</v>
      </c>
      <c r="C8" s="81">
        <v>2.714</v>
      </c>
      <c r="D8" s="82">
        <f t="shared" si="0"/>
        <v>2442.6</v>
      </c>
      <c r="E8" s="82">
        <f t="shared" si="1"/>
        <v>3663.9</v>
      </c>
      <c r="F8" s="82">
        <f t="shared" si="2"/>
        <v>1492.7</v>
      </c>
      <c r="G8" s="83">
        <f t="shared" si="3"/>
        <v>1465.56</v>
      </c>
      <c r="H8" s="83">
        <v>0</v>
      </c>
      <c r="I8" s="83"/>
      <c r="J8" s="86">
        <f t="shared" si="4"/>
        <v>9064.76</v>
      </c>
    </row>
    <row r="9" ht="42" customHeight="1" spans="1:10">
      <c r="A9" s="77">
        <v>5</v>
      </c>
      <c r="B9" s="80" t="s">
        <v>18</v>
      </c>
      <c r="C9" s="81">
        <v>0.11</v>
      </c>
      <c r="D9" s="82">
        <f t="shared" si="0"/>
        <v>99</v>
      </c>
      <c r="E9" s="82">
        <f t="shared" si="1"/>
        <v>148.5</v>
      </c>
      <c r="F9" s="82">
        <f t="shared" si="2"/>
        <v>60.5</v>
      </c>
      <c r="G9" s="83">
        <f t="shared" si="3"/>
        <v>59.4</v>
      </c>
      <c r="H9" s="83">
        <v>0</v>
      </c>
      <c r="I9" s="83"/>
      <c r="J9" s="86">
        <f t="shared" si="4"/>
        <v>367.4</v>
      </c>
    </row>
    <row r="10" ht="42" customHeight="1" spans="1:10">
      <c r="A10" s="77">
        <v>6</v>
      </c>
      <c r="B10" s="80" t="s">
        <v>19</v>
      </c>
      <c r="C10" s="81">
        <v>1.398</v>
      </c>
      <c r="D10" s="82">
        <f t="shared" si="0"/>
        <v>1258.2</v>
      </c>
      <c r="E10" s="82">
        <f t="shared" si="1"/>
        <v>1887.3</v>
      </c>
      <c r="F10" s="82">
        <f t="shared" si="2"/>
        <v>768.9</v>
      </c>
      <c r="G10" s="83">
        <f t="shared" si="3"/>
        <v>754.92</v>
      </c>
      <c r="H10" s="83">
        <v>0</v>
      </c>
      <c r="I10" s="83"/>
      <c r="J10" s="86">
        <f t="shared" si="4"/>
        <v>4669.32</v>
      </c>
    </row>
    <row r="11" ht="42" customHeight="1" spans="1:10">
      <c r="A11" s="77">
        <v>7</v>
      </c>
      <c r="B11" s="80" t="s">
        <v>20</v>
      </c>
      <c r="C11" s="81">
        <v>0.027</v>
      </c>
      <c r="D11" s="82">
        <f t="shared" si="0"/>
        <v>24.3</v>
      </c>
      <c r="E11" s="82">
        <f t="shared" si="1"/>
        <v>36.45</v>
      </c>
      <c r="F11" s="82">
        <f t="shared" si="2"/>
        <v>14.85</v>
      </c>
      <c r="G11" s="83">
        <f t="shared" si="3"/>
        <v>14.58</v>
      </c>
      <c r="H11" s="83">
        <v>0</v>
      </c>
      <c r="I11" s="83"/>
      <c r="J11" s="86">
        <f t="shared" si="4"/>
        <v>90.18</v>
      </c>
    </row>
    <row r="12" ht="42" customHeight="1" spans="1:10">
      <c r="A12" s="77">
        <v>8</v>
      </c>
      <c r="B12" s="80" t="s">
        <v>21</v>
      </c>
      <c r="C12" s="81">
        <v>0.014</v>
      </c>
      <c r="D12" s="82">
        <f t="shared" si="0"/>
        <v>12.6</v>
      </c>
      <c r="E12" s="82">
        <f t="shared" si="1"/>
        <v>18.9</v>
      </c>
      <c r="F12" s="82">
        <f t="shared" si="2"/>
        <v>7.7</v>
      </c>
      <c r="G12" s="83">
        <f t="shared" si="3"/>
        <v>7.56</v>
      </c>
      <c r="H12" s="83">
        <v>0</v>
      </c>
      <c r="I12" s="83"/>
      <c r="J12" s="86">
        <f t="shared" si="4"/>
        <v>46.76</v>
      </c>
    </row>
    <row r="13" ht="42" customHeight="1" spans="1:10">
      <c r="A13" s="77">
        <v>9</v>
      </c>
      <c r="B13" s="80" t="s">
        <v>22</v>
      </c>
      <c r="C13" s="81">
        <v>1.703</v>
      </c>
      <c r="D13" s="82">
        <f t="shared" si="0"/>
        <v>1532.7</v>
      </c>
      <c r="E13" s="82">
        <f t="shared" si="1"/>
        <v>2299.05</v>
      </c>
      <c r="F13" s="82">
        <f t="shared" si="2"/>
        <v>936.65</v>
      </c>
      <c r="G13" s="83">
        <f t="shared" si="3"/>
        <v>919.62</v>
      </c>
      <c r="H13" s="83">
        <v>0</v>
      </c>
      <c r="I13" s="83"/>
      <c r="J13" s="86">
        <f t="shared" si="4"/>
        <v>5688.02</v>
      </c>
    </row>
    <row r="14" ht="42" customHeight="1" spans="1:10">
      <c r="A14" s="77">
        <v>10</v>
      </c>
      <c r="B14" s="80" t="s">
        <v>23</v>
      </c>
      <c r="C14" s="81">
        <v>2.349</v>
      </c>
      <c r="D14" s="82">
        <f t="shared" si="0"/>
        <v>2114.1</v>
      </c>
      <c r="E14" s="82">
        <f t="shared" si="1"/>
        <v>3171.15</v>
      </c>
      <c r="F14" s="82">
        <f t="shared" si="2"/>
        <v>1291.95</v>
      </c>
      <c r="G14" s="83">
        <f t="shared" si="3"/>
        <v>1268.46</v>
      </c>
      <c r="H14" s="83">
        <v>0</v>
      </c>
      <c r="I14" s="83"/>
      <c r="J14" s="86">
        <f t="shared" si="4"/>
        <v>7845.66</v>
      </c>
    </row>
    <row r="15" ht="42" customHeight="1" spans="1:10">
      <c r="A15" s="77">
        <v>11</v>
      </c>
      <c r="B15" s="80" t="s">
        <v>24</v>
      </c>
      <c r="C15" s="81">
        <v>4.496</v>
      </c>
      <c r="D15" s="82">
        <f t="shared" si="0"/>
        <v>4046.4</v>
      </c>
      <c r="E15" s="82">
        <f t="shared" si="1"/>
        <v>6069.6</v>
      </c>
      <c r="F15" s="82">
        <f t="shared" si="2"/>
        <v>2472.8</v>
      </c>
      <c r="G15" s="83">
        <f t="shared" si="3"/>
        <v>2427.84</v>
      </c>
      <c r="H15" s="83">
        <v>0</v>
      </c>
      <c r="I15" s="83"/>
      <c r="J15" s="86">
        <f t="shared" si="4"/>
        <v>15016.64</v>
      </c>
    </row>
    <row r="16" ht="83" customHeight="1" spans="1:10">
      <c r="A16" s="77">
        <v>12</v>
      </c>
      <c r="B16" s="84" t="s">
        <v>25</v>
      </c>
      <c r="C16" s="81">
        <v>6.94</v>
      </c>
      <c r="D16" s="82">
        <f t="shared" si="0"/>
        <v>6246</v>
      </c>
      <c r="E16" s="82">
        <f t="shared" si="1"/>
        <v>9369</v>
      </c>
      <c r="F16" s="82">
        <f t="shared" si="2"/>
        <v>3817</v>
      </c>
      <c r="G16" s="83">
        <f t="shared" si="3"/>
        <v>3747.6</v>
      </c>
      <c r="H16" s="83">
        <v>0</v>
      </c>
      <c r="I16" s="83"/>
      <c r="J16" s="86">
        <f t="shared" si="4"/>
        <v>23179.6</v>
      </c>
    </row>
    <row r="17" ht="42" customHeight="1" spans="1:10">
      <c r="A17" s="77">
        <v>14</v>
      </c>
      <c r="B17" s="80" t="s">
        <v>26</v>
      </c>
      <c r="C17" s="81">
        <v>11.394</v>
      </c>
      <c r="D17" s="82">
        <f t="shared" si="0"/>
        <v>10254.6</v>
      </c>
      <c r="E17" s="82">
        <f t="shared" si="1"/>
        <v>15381.9</v>
      </c>
      <c r="F17" s="82">
        <f t="shared" si="2"/>
        <v>6266.7</v>
      </c>
      <c r="G17" s="83">
        <f t="shared" si="3"/>
        <v>6152.76</v>
      </c>
      <c r="H17" s="83">
        <v>0</v>
      </c>
      <c r="I17" s="83"/>
      <c r="J17" s="86">
        <f t="shared" si="4"/>
        <v>38055.96</v>
      </c>
    </row>
    <row r="18" ht="42" customHeight="1" spans="1:10">
      <c r="A18" s="77">
        <v>15</v>
      </c>
      <c r="B18" s="80" t="s">
        <v>27</v>
      </c>
      <c r="C18" s="81">
        <v>8.467</v>
      </c>
      <c r="D18" s="82">
        <f t="shared" si="0"/>
        <v>7620.3</v>
      </c>
      <c r="E18" s="82">
        <f t="shared" si="1"/>
        <v>11430.45</v>
      </c>
      <c r="F18" s="82">
        <f t="shared" si="2"/>
        <v>4656.85</v>
      </c>
      <c r="G18" s="83">
        <f t="shared" si="3"/>
        <v>4572.18</v>
      </c>
      <c r="H18" s="83">
        <v>0</v>
      </c>
      <c r="I18" s="83"/>
      <c r="J18" s="86">
        <f t="shared" si="4"/>
        <v>28279.78</v>
      </c>
    </row>
    <row r="19" ht="42" customHeight="1" spans="1:10">
      <c r="A19" s="77">
        <v>16</v>
      </c>
      <c r="B19" s="80" t="s">
        <v>28</v>
      </c>
      <c r="C19" s="81">
        <v>0.87</v>
      </c>
      <c r="D19" s="82">
        <f t="shared" si="0"/>
        <v>783</v>
      </c>
      <c r="E19" s="82">
        <f t="shared" si="1"/>
        <v>1174.5</v>
      </c>
      <c r="F19" s="82">
        <f t="shared" si="2"/>
        <v>478.5</v>
      </c>
      <c r="G19" s="83">
        <f t="shared" si="3"/>
        <v>469.8</v>
      </c>
      <c r="H19" s="83">
        <v>0</v>
      </c>
      <c r="I19" s="83"/>
      <c r="J19" s="86">
        <f t="shared" si="4"/>
        <v>2905.8</v>
      </c>
    </row>
    <row r="20" ht="42" customHeight="1" spans="1:10">
      <c r="A20" s="77">
        <v>17</v>
      </c>
      <c r="B20" s="80" t="s">
        <v>29</v>
      </c>
      <c r="C20" s="81">
        <v>1.291</v>
      </c>
      <c r="D20" s="82">
        <f t="shared" si="0"/>
        <v>1161.9</v>
      </c>
      <c r="E20" s="82">
        <f t="shared" si="1"/>
        <v>1742.85</v>
      </c>
      <c r="F20" s="82">
        <f t="shared" si="2"/>
        <v>710.05</v>
      </c>
      <c r="G20" s="83">
        <f t="shared" si="3"/>
        <v>697.14</v>
      </c>
      <c r="H20" s="83">
        <v>0</v>
      </c>
      <c r="I20" s="83"/>
      <c r="J20" s="86">
        <f t="shared" si="4"/>
        <v>4311.94</v>
      </c>
    </row>
    <row r="21" ht="42" customHeight="1" spans="1:10">
      <c r="A21" s="77">
        <v>18</v>
      </c>
      <c r="B21" s="80" t="s">
        <v>30</v>
      </c>
      <c r="C21" s="81">
        <v>0.929</v>
      </c>
      <c r="D21" s="82">
        <f t="shared" si="0"/>
        <v>836.1</v>
      </c>
      <c r="E21" s="82">
        <f t="shared" si="1"/>
        <v>1254.15</v>
      </c>
      <c r="F21" s="82">
        <f t="shared" si="2"/>
        <v>510.95</v>
      </c>
      <c r="G21" s="83">
        <f t="shared" si="3"/>
        <v>501.66</v>
      </c>
      <c r="H21" s="83">
        <v>0</v>
      </c>
      <c r="I21" s="83"/>
      <c r="J21" s="86">
        <f t="shared" si="4"/>
        <v>3102.86</v>
      </c>
    </row>
    <row r="22" ht="42" customHeight="1" spans="1:10">
      <c r="A22" s="77">
        <v>19</v>
      </c>
      <c r="B22" s="80" t="s">
        <v>31</v>
      </c>
      <c r="C22" s="81">
        <v>1.256</v>
      </c>
      <c r="D22" s="82">
        <f t="shared" si="0"/>
        <v>1130.4</v>
      </c>
      <c r="E22" s="82">
        <f t="shared" si="1"/>
        <v>1695.6</v>
      </c>
      <c r="F22" s="82">
        <f t="shared" si="2"/>
        <v>690.8</v>
      </c>
      <c r="G22" s="83">
        <f t="shared" si="3"/>
        <v>678.24</v>
      </c>
      <c r="H22" s="83">
        <v>0</v>
      </c>
      <c r="I22" s="83"/>
      <c r="J22" s="86">
        <f t="shared" si="4"/>
        <v>4195.04</v>
      </c>
    </row>
    <row r="23" ht="42" customHeight="1" spans="1:10">
      <c r="A23" s="77">
        <v>20</v>
      </c>
      <c r="B23" s="80" t="s">
        <v>32</v>
      </c>
      <c r="C23" s="81">
        <v>24.058</v>
      </c>
      <c r="D23" s="82">
        <f t="shared" si="0"/>
        <v>21652.2</v>
      </c>
      <c r="E23" s="82">
        <f t="shared" si="1"/>
        <v>32478.3</v>
      </c>
      <c r="F23" s="82">
        <f t="shared" si="2"/>
        <v>13231.9</v>
      </c>
      <c r="G23" s="83">
        <f t="shared" si="3"/>
        <v>12991.32</v>
      </c>
      <c r="H23" s="83">
        <v>0.175</v>
      </c>
      <c r="I23" s="83">
        <f>H23*4800</f>
        <v>840</v>
      </c>
      <c r="J23" s="86">
        <f>D23+E23+F23+G23+I23</f>
        <v>81193.72</v>
      </c>
    </row>
    <row r="24" ht="42" customHeight="1" spans="1:10">
      <c r="A24" s="77">
        <v>21</v>
      </c>
      <c r="B24" s="80" t="s">
        <v>33</v>
      </c>
      <c r="C24" s="81">
        <v>1.63</v>
      </c>
      <c r="D24" s="82">
        <f t="shared" si="0"/>
        <v>1467</v>
      </c>
      <c r="E24" s="82">
        <f t="shared" si="1"/>
        <v>2200.5</v>
      </c>
      <c r="F24" s="82">
        <f t="shared" si="2"/>
        <v>896.5</v>
      </c>
      <c r="G24" s="83">
        <f t="shared" si="3"/>
        <v>880.2</v>
      </c>
      <c r="H24" s="83">
        <v>0</v>
      </c>
      <c r="I24" s="83">
        <f t="shared" ref="I24:I25" si="5">H24*4800</f>
        <v>0</v>
      </c>
      <c r="J24" s="86">
        <f>D24+E24+F24+G24+I24</f>
        <v>5444.2</v>
      </c>
    </row>
    <row r="25" ht="30" customHeight="1" spans="1:10">
      <c r="A25" s="80" t="s">
        <v>34</v>
      </c>
      <c r="B25" s="80"/>
      <c r="C25" s="81">
        <f>SUM(C5:C24)</f>
        <v>74.985</v>
      </c>
      <c r="D25" s="82">
        <f t="shared" si="0"/>
        <v>67486.5</v>
      </c>
      <c r="E25" s="82">
        <f t="shared" si="1"/>
        <v>101229.75</v>
      </c>
      <c r="F25" s="82">
        <f t="shared" si="2"/>
        <v>41241.75</v>
      </c>
      <c r="G25" s="83">
        <f t="shared" si="3"/>
        <v>40491.9</v>
      </c>
      <c r="H25" s="83">
        <v>0.175</v>
      </c>
      <c r="I25" s="83">
        <f t="shared" si="5"/>
        <v>840</v>
      </c>
      <c r="J25" s="86">
        <f>SUM(J5:J24)</f>
        <v>251289.9</v>
      </c>
    </row>
    <row r="26" spans="3:10">
      <c r="C26" s="85"/>
      <c r="J26" s="57"/>
    </row>
  </sheetData>
  <mergeCells count="10">
    <mergeCell ref="A1:J1"/>
    <mergeCell ref="H2:J2"/>
    <mergeCell ref="D3:F3"/>
    <mergeCell ref="A25:B25"/>
    <mergeCell ref="A3:A4"/>
    <mergeCell ref="B3:B4"/>
    <mergeCell ref="C3:C4"/>
    <mergeCell ref="H3:H4"/>
    <mergeCell ref="I3:I4"/>
    <mergeCell ref="J3:J4"/>
  </mergeCells>
  <pageMargins left="0.7" right="0.7" top="0.747916666666667" bottom="0.75" header="0.3" footer="0.3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A1" sqref="A1:H38"/>
    </sheetView>
  </sheetViews>
  <sheetFormatPr defaultColWidth="9" defaultRowHeight="14.25" outlineLevelCol="7"/>
  <cols>
    <col min="1" max="1" width="3.4" customWidth="1"/>
    <col min="2" max="2" width="21.7" customWidth="1"/>
    <col min="4" max="4" width="17.8" style="57" customWidth="1"/>
    <col min="5" max="5" width="18.5" style="57" customWidth="1"/>
    <col min="6" max="6" width="19" style="57" customWidth="1"/>
    <col min="7" max="7" width="19.5" style="57" customWidth="1"/>
    <col min="8" max="8" width="11.6" style="57" customWidth="1"/>
  </cols>
  <sheetData>
    <row r="1" s="36" customFormat="1" ht="54" customHeight="1" spans="1:8">
      <c r="A1" s="60" t="s">
        <v>35</v>
      </c>
      <c r="B1" s="60"/>
      <c r="C1" s="60"/>
      <c r="D1" s="60"/>
      <c r="E1" s="60"/>
      <c r="F1" s="60"/>
      <c r="G1" s="60"/>
      <c r="H1" s="60"/>
    </row>
    <row r="2" ht="19.2" customHeight="1" spans="1:8">
      <c r="A2" s="61"/>
      <c r="B2" s="61"/>
      <c r="C2" s="61"/>
      <c r="D2" s="61"/>
      <c r="E2" s="61"/>
      <c r="F2" s="62" t="s">
        <v>36</v>
      </c>
      <c r="G2" s="62"/>
      <c r="H2" s="62"/>
    </row>
    <row r="3" ht="19.2" customHeight="1" spans="1:8">
      <c r="A3" s="40" t="s">
        <v>2</v>
      </c>
      <c r="B3" s="63" t="s">
        <v>37</v>
      </c>
      <c r="C3" s="40" t="s">
        <v>4</v>
      </c>
      <c r="D3" s="12" t="s">
        <v>5</v>
      </c>
      <c r="E3" s="12"/>
      <c r="F3" s="12"/>
      <c r="G3" s="64" t="s">
        <v>6</v>
      </c>
      <c r="H3" s="42" t="s">
        <v>9</v>
      </c>
    </row>
    <row r="4" s="58" customFormat="1" ht="57.6" customHeight="1" spans="1:8">
      <c r="A4" s="40"/>
      <c r="B4" s="65"/>
      <c r="C4" s="40"/>
      <c r="D4" s="44" t="s">
        <v>10</v>
      </c>
      <c r="E4" s="44" t="s">
        <v>38</v>
      </c>
      <c r="F4" s="44" t="s">
        <v>39</v>
      </c>
      <c r="G4" s="44" t="s">
        <v>40</v>
      </c>
      <c r="H4" s="45"/>
    </row>
    <row r="5" s="59" customFormat="1" ht="24" customHeight="1" spans="1:8">
      <c r="A5" s="66">
        <v>1</v>
      </c>
      <c r="B5" s="67" t="s">
        <v>41</v>
      </c>
      <c r="C5" s="68">
        <v>0.373</v>
      </c>
      <c r="D5" s="69">
        <f>C5*0.3*3000</f>
        <v>335.7</v>
      </c>
      <c r="E5" s="69">
        <f>C5*0.3*4500</f>
        <v>503.55</v>
      </c>
      <c r="F5" s="69">
        <f>C5*0.1*5500</f>
        <v>205.15</v>
      </c>
      <c r="G5" s="69">
        <f>C5*0.3*1800</f>
        <v>201.42</v>
      </c>
      <c r="H5" s="69">
        <f>SUM(D5:G5)</f>
        <v>1245.82</v>
      </c>
    </row>
    <row r="6" s="59" customFormat="1" ht="24" customHeight="1" spans="1:8">
      <c r="A6" s="66">
        <v>2</v>
      </c>
      <c r="B6" s="67" t="s">
        <v>42</v>
      </c>
      <c r="C6" s="68">
        <v>0.547</v>
      </c>
      <c r="D6" s="69">
        <f t="shared" ref="D6:D38" si="0">C6*0.3*3000</f>
        <v>492.3</v>
      </c>
      <c r="E6" s="69">
        <f t="shared" ref="E6:E38" si="1">C6*0.3*4500</f>
        <v>738.45</v>
      </c>
      <c r="F6" s="69">
        <f t="shared" ref="F6:F38" si="2">C6*0.1*5500</f>
        <v>300.85</v>
      </c>
      <c r="G6" s="69">
        <f t="shared" ref="G6:G38" si="3">C6*0.3*1800</f>
        <v>295.38</v>
      </c>
      <c r="H6" s="69">
        <f t="shared" ref="H6:H38" si="4">SUM(D6:G6)</f>
        <v>1826.98</v>
      </c>
    </row>
    <row r="7" s="59" customFormat="1" ht="24" customHeight="1" spans="1:8">
      <c r="A7" s="66">
        <v>3</v>
      </c>
      <c r="B7" s="67" t="s">
        <v>43</v>
      </c>
      <c r="C7" s="68">
        <v>2.529</v>
      </c>
      <c r="D7" s="69">
        <f t="shared" si="0"/>
        <v>2276.1</v>
      </c>
      <c r="E7" s="69">
        <f t="shared" si="1"/>
        <v>3414.15</v>
      </c>
      <c r="F7" s="69">
        <f t="shared" si="2"/>
        <v>1390.95</v>
      </c>
      <c r="G7" s="69">
        <f t="shared" si="3"/>
        <v>1365.66</v>
      </c>
      <c r="H7" s="69">
        <f t="shared" si="4"/>
        <v>8446.86</v>
      </c>
    </row>
    <row r="8" s="59" customFormat="1" ht="24" customHeight="1" spans="1:8">
      <c r="A8" s="66">
        <v>4</v>
      </c>
      <c r="B8" s="67" t="s">
        <v>44</v>
      </c>
      <c r="C8" s="68">
        <v>4.298</v>
      </c>
      <c r="D8" s="69">
        <f t="shared" si="0"/>
        <v>3868.2</v>
      </c>
      <c r="E8" s="69">
        <f t="shared" si="1"/>
        <v>5802.3</v>
      </c>
      <c r="F8" s="69">
        <f t="shared" si="2"/>
        <v>2363.9</v>
      </c>
      <c r="G8" s="69">
        <f t="shared" si="3"/>
        <v>2320.92</v>
      </c>
      <c r="H8" s="69">
        <f t="shared" si="4"/>
        <v>14355.32</v>
      </c>
    </row>
    <row r="9" s="59" customFormat="1" ht="24" customHeight="1" spans="1:8">
      <c r="A9" s="66">
        <v>5</v>
      </c>
      <c r="B9" s="67" t="s">
        <v>26</v>
      </c>
      <c r="C9" s="68">
        <v>19.876</v>
      </c>
      <c r="D9" s="69">
        <f t="shared" si="0"/>
        <v>17888.4</v>
      </c>
      <c r="E9" s="69">
        <f t="shared" si="1"/>
        <v>26832.6</v>
      </c>
      <c r="F9" s="69">
        <f t="shared" si="2"/>
        <v>10931.8</v>
      </c>
      <c r="G9" s="69">
        <f t="shared" si="3"/>
        <v>10733.04</v>
      </c>
      <c r="H9" s="69">
        <f t="shared" si="4"/>
        <v>66385.84</v>
      </c>
    </row>
    <row r="10" s="59" customFormat="1" ht="24" customHeight="1" spans="1:8">
      <c r="A10" s="66">
        <v>6</v>
      </c>
      <c r="B10" s="67" t="s">
        <v>45</v>
      </c>
      <c r="C10" s="68">
        <v>1.062</v>
      </c>
      <c r="D10" s="69">
        <f t="shared" si="0"/>
        <v>955.8</v>
      </c>
      <c r="E10" s="69">
        <f t="shared" si="1"/>
        <v>1433.7</v>
      </c>
      <c r="F10" s="69">
        <f t="shared" si="2"/>
        <v>584.1</v>
      </c>
      <c r="G10" s="69">
        <f t="shared" si="3"/>
        <v>573.48</v>
      </c>
      <c r="H10" s="69">
        <f t="shared" si="4"/>
        <v>3547.08</v>
      </c>
    </row>
    <row r="11" s="59" customFormat="1" ht="24" customHeight="1" spans="1:8">
      <c r="A11" s="66">
        <v>7</v>
      </c>
      <c r="B11" s="67" t="s">
        <v>46</v>
      </c>
      <c r="C11" s="68">
        <v>0.477</v>
      </c>
      <c r="D11" s="69">
        <f t="shared" si="0"/>
        <v>429.3</v>
      </c>
      <c r="E11" s="69">
        <f t="shared" si="1"/>
        <v>643.95</v>
      </c>
      <c r="F11" s="69">
        <f t="shared" si="2"/>
        <v>262.35</v>
      </c>
      <c r="G11" s="69">
        <f t="shared" si="3"/>
        <v>257.58</v>
      </c>
      <c r="H11" s="69">
        <f t="shared" si="4"/>
        <v>1593.18</v>
      </c>
    </row>
    <row r="12" s="59" customFormat="1" ht="24" customHeight="1" spans="1:8">
      <c r="A12" s="66">
        <v>8</v>
      </c>
      <c r="B12" s="67" t="s">
        <v>47</v>
      </c>
      <c r="C12" s="68">
        <v>0.315</v>
      </c>
      <c r="D12" s="69">
        <f t="shared" si="0"/>
        <v>283.5</v>
      </c>
      <c r="E12" s="69">
        <f t="shared" si="1"/>
        <v>425.25</v>
      </c>
      <c r="F12" s="69">
        <f t="shared" si="2"/>
        <v>173.25</v>
      </c>
      <c r="G12" s="69">
        <f t="shared" si="3"/>
        <v>170.1</v>
      </c>
      <c r="H12" s="69">
        <f t="shared" si="4"/>
        <v>1052.1</v>
      </c>
    </row>
    <row r="13" s="59" customFormat="1" ht="24" customHeight="1" spans="1:8">
      <c r="A13" s="66">
        <v>9</v>
      </c>
      <c r="B13" s="67" t="s">
        <v>48</v>
      </c>
      <c r="C13" s="68">
        <v>0.071</v>
      </c>
      <c r="D13" s="69">
        <f t="shared" si="0"/>
        <v>63.9</v>
      </c>
      <c r="E13" s="69">
        <f t="shared" si="1"/>
        <v>95.85</v>
      </c>
      <c r="F13" s="69">
        <f t="shared" si="2"/>
        <v>39.05</v>
      </c>
      <c r="G13" s="69">
        <f t="shared" si="3"/>
        <v>38.34</v>
      </c>
      <c r="H13" s="69">
        <f t="shared" si="4"/>
        <v>237.14</v>
      </c>
    </row>
    <row r="14" s="59" customFormat="1" ht="24" customHeight="1" spans="1:8">
      <c r="A14" s="66">
        <v>10</v>
      </c>
      <c r="B14" s="67" t="s">
        <v>49</v>
      </c>
      <c r="C14" s="68">
        <v>0.577</v>
      </c>
      <c r="D14" s="69">
        <f t="shared" si="0"/>
        <v>519.3</v>
      </c>
      <c r="E14" s="69">
        <f t="shared" si="1"/>
        <v>778.95</v>
      </c>
      <c r="F14" s="69">
        <f t="shared" si="2"/>
        <v>317.35</v>
      </c>
      <c r="G14" s="69">
        <f t="shared" si="3"/>
        <v>311.58</v>
      </c>
      <c r="H14" s="69">
        <f t="shared" si="4"/>
        <v>1927.18</v>
      </c>
    </row>
    <row r="15" s="59" customFormat="1" ht="24" customHeight="1" spans="1:8">
      <c r="A15" s="66">
        <v>11</v>
      </c>
      <c r="B15" s="67" t="s">
        <v>50</v>
      </c>
      <c r="C15" s="68">
        <v>0.35</v>
      </c>
      <c r="D15" s="69">
        <f t="shared" si="0"/>
        <v>315</v>
      </c>
      <c r="E15" s="69">
        <f t="shared" si="1"/>
        <v>472.5</v>
      </c>
      <c r="F15" s="69">
        <f t="shared" si="2"/>
        <v>192.5</v>
      </c>
      <c r="G15" s="69">
        <f t="shared" si="3"/>
        <v>189</v>
      </c>
      <c r="H15" s="69">
        <f t="shared" si="4"/>
        <v>1169</v>
      </c>
    </row>
    <row r="16" s="59" customFormat="1" ht="24" customHeight="1" spans="1:8">
      <c r="A16" s="66">
        <v>12</v>
      </c>
      <c r="B16" s="67" t="s">
        <v>51</v>
      </c>
      <c r="C16" s="68">
        <v>0.77</v>
      </c>
      <c r="D16" s="69">
        <f t="shared" si="0"/>
        <v>693</v>
      </c>
      <c r="E16" s="69">
        <f t="shared" si="1"/>
        <v>1039.5</v>
      </c>
      <c r="F16" s="69">
        <f t="shared" si="2"/>
        <v>423.5</v>
      </c>
      <c r="G16" s="69">
        <f t="shared" si="3"/>
        <v>415.8</v>
      </c>
      <c r="H16" s="69">
        <f t="shared" si="4"/>
        <v>2571.8</v>
      </c>
    </row>
    <row r="17" s="59" customFormat="1" ht="24" customHeight="1" spans="1:8">
      <c r="A17" s="66">
        <v>13</v>
      </c>
      <c r="B17" s="67" t="s">
        <v>52</v>
      </c>
      <c r="C17" s="68">
        <v>2.595</v>
      </c>
      <c r="D17" s="69">
        <f t="shared" si="0"/>
        <v>2335.5</v>
      </c>
      <c r="E17" s="69">
        <f t="shared" si="1"/>
        <v>3503.25</v>
      </c>
      <c r="F17" s="69">
        <f t="shared" si="2"/>
        <v>1427.25</v>
      </c>
      <c r="G17" s="69">
        <f t="shared" si="3"/>
        <v>1401.3</v>
      </c>
      <c r="H17" s="69">
        <f t="shared" si="4"/>
        <v>8667.3</v>
      </c>
    </row>
    <row r="18" s="59" customFormat="1" ht="24" customHeight="1" spans="1:8">
      <c r="A18" s="66">
        <v>14</v>
      </c>
      <c r="B18" s="67" t="s">
        <v>53</v>
      </c>
      <c r="C18" s="68">
        <v>1.233</v>
      </c>
      <c r="D18" s="69">
        <f t="shared" si="0"/>
        <v>1109.7</v>
      </c>
      <c r="E18" s="69">
        <f t="shared" si="1"/>
        <v>1664.55</v>
      </c>
      <c r="F18" s="69">
        <f t="shared" si="2"/>
        <v>678.15</v>
      </c>
      <c r="G18" s="69">
        <f t="shared" si="3"/>
        <v>665.82</v>
      </c>
      <c r="H18" s="69">
        <f t="shared" si="4"/>
        <v>4118.22</v>
      </c>
    </row>
    <row r="19" s="59" customFormat="1" ht="24" customHeight="1" spans="1:8">
      <c r="A19" s="66">
        <v>15</v>
      </c>
      <c r="B19" s="67" t="s">
        <v>54</v>
      </c>
      <c r="C19" s="68">
        <v>0.401</v>
      </c>
      <c r="D19" s="69">
        <f t="shared" si="0"/>
        <v>360.9</v>
      </c>
      <c r="E19" s="69">
        <f t="shared" si="1"/>
        <v>541.35</v>
      </c>
      <c r="F19" s="69">
        <f t="shared" si="2"/>
        <v>220.55</v>
      </c>
      <c r="G19" s="69">
        <f t="shared" si="3"/>
        <v>216.54</v>
      </c>
      <c r="H19" s="69">
        <f t="shared" si="4"/>
        <v>1339.34</v>
      </c>
    </row>
    <row r="20" s="59" customFormat="1" ht="24" customHeight="1" spans="1:8">
      <c r="A20" s="66">
        <v>16</v>
      </c>
      <c r="B20" s="67" t="s">
        <v>55</v>
      </c>
      <c r="C20" s="68">
        <v>2.297</v>
      </c>
      <c r="D20" s="69">
        <f t="shared" si="0"/>
        <v>2067.3</v>
      </c>
      <c r="E20" s="69">
        <f t="shared" si="1"/>
        <v>3100.95</v>
      </c>
      <c r="F20" s="69">
        <f t="shared" si="2"/>
        <v>1263.35</v>
      </c>
      <c r="G20" s="69">
        <f t="shared" si="3"/>
        <v>1240.38</v>
      </c>
      <c r="H20" s="69">
        <f t="shared" si="4"/>
        <v>7671.98</v>
      </c>
    </row>
    <row r="21" s="59" customFormat="1" ht="24" customHeight="1" spans="1:8">
      <c r="A21" s="66">
        <v>17</v>
      </c>
      <c r="B21" s="67" t="s">
        <v>56</v>
      </c>
      <c r="C21" s="68">
        <v>4.706</v>
      </c>
      <c r="D21" s="69">
        <f t="shared" si="0"/>
        <v>4235.4</v>
      </c>
      <c r="E21" s="69">
        <f t="shared" si="1"/>
        <v>6353.1</v>
      </c>
      <c r="F21" s="69">
        <f t="shared" si="2"/>
        <v>2588.3</v>
      </c>
      <c r="G21" s="69">
        <f t="shared" si="3"/>
        <v>2541.24</v>
      </c>
      <c r="H21" s="69">
        <f t="shared" si="4"/>
        <v>15718.04</v>
      </c>
    </row>
    <row r="22" s="59" customFormat="1" ht="24" customHeight="1" spans="1:8">
      <c r="A22" s="66">
        <v>18</v>
      </c>
      <c r="B22" s="67" t="s">
        <v>57</v>
      </c>
      <c r="C22" s="68">
        <v>0.644</v>
      </c>
      <c r="D22" s="69">
        <f t="shared" si="0"/>
        <v>579.6</v>
      </c>
      <c r="E22" s="69">
        <f t="shared" si="1"/>
        <v>869.4</v>
      </c>
      <c r="F22" s="69">
        <f t="shared" si="2"/>
        <v>354.2</v>
      </c>
      <c r="G22" s="69">
        <f t="shared" si="3"/>
        <v>347.76</v>
      </c>
      <c r="H22" s="69">
        <f t="shared" si="4"/>
        <v>2150.96</v>
      </c>
    </row>
    <row r="23" s="59" customFormat="1" ht="24" customHeight="1" spans="1:8">
      <c r="A23" s="66">
        <v>19</v>
      </c>
      <c r="B23" s="67" t="s">
        <v>58</v>
      </c>
      <c r="C23" s="68">
        <v>2.935</v>
      </c>
      <c r="D23" s="69">
        <f t="shared" si="0"/>
        <v>2641.5</v>
      </c>
      <c r="E23" s="69">
        <f t="shared" si="1"/>
        <v>3962.25</v>
      </c>
      <c r="F23" s="69">
        <f t="shared" si="2"/>
        <v>1614.25</v>
      </c>
      <c r="G23" s="69">
        <f t="shared" si="3"/>
        <v>1584.9</v>
      </c>
      <c r="H23" s="69">
        <f t="shared" si="4"/>
        <v>9802.9</v>
      </c>
    </row>
    <row r="24" s="59" customFormat="1" ht="24" customHeight="1" spans="1:8">
      <c r="A24" s="66">
        <v>20</v>
      </c>
      <c r="B24" s="67" t="s">
        <v>59</v>
      </c>
      <c r="C24" s="68">
        <v>0.581</v>
      </c>
      <c r="D24" s="69">
        <f t="shared" si="0"/>
        <v>522.9</v>
      </c>
      <c r="E24" s="69">
        <f t="shared" si="1"/>
        <v>784.35</v>
      </c>
      <c r="F24" s="69">
        <f t="shared" si="2"/>
        <v>319.55</v>
      </c>
      <c r="G24" s="69">
        <f t="shared" si="3"/>
        <v>313.74</v>
      </c>
      <c r="H24" s="69">
        <f t="shared" si="4"/>
        <v>1940.54</v>
      </c>
    </row>
    <row r="25" s="59" customFormat="1" ht="24" customHeight="1" spans="1:8">
      <c r="A25" s="66">
        <v>21</v>
      </c>
      <c r="B25" s="67" t="s">
        <v>60</v>
      </c>
      <c r="C25" s="68">
        <v>2.567</v>
      </c>
      <c r="D25" s="69">
        <f t="shared" si="0"/>
        <v>2310.3</v>
      </c>
      <c r="E25" s="69">
        <f t="shared" si="1"/>
        <v>3465.45</v>
      </c>
      <c r="F25" s="69">
        <f t="shared" si="2"/>
        <v>1411.85</v>
      </c>
      <c r="G25" s="69">
        <f t="shared" si="3"/>
        <v>1386.18</v>
      </c>
      <c r="H25" s="69">
        <f t="shared" si="4"/>
        <v>8573.78</v>
      </c>
    </row>
    <row r="26" s="59" customFormat="1" ht="24" customHeight="1" spans="1:8">
      <c r="A26" s="66">
        <v>22</v>
      </c>
      <c r="B26" s="67" t="s">
        <v>61</v>
      </c>
      <c r="C26" s="68">
        <v>2.585</v>
      </c>
      <c r="D26" s="69">
        <f t="shared" si="0"/>
        <v>2326.5</v>
      </c>
      <c r="E26" s="69">
        <f t="shared" si="1"/>
        <v>3489.75</v>
      </c>
      <c r="F26" s="69">
        <f t="shared" si="2"/>
        <v>1421.75</v>
      </c>
      <c r="G26" s="69">
        <f t="shared" si="3"/>
        <v>1395.9</v>
      </c>
      <c r="H26" s="69">
        <f t="shared" si="4"/>
        <v>8633.9</v>
      </c>
    </row>
    <row r="27" s="59" customFormat="1" ht="24" customHeight="1" spans="1:8">
      <c r="A27" s="66">
        <v>23</v>
      </c>
      <c r="B27" s="67" t="s">
        <v>62</v>
      </c>
      <c r="C27" s="68">
        <v>9.63</v>
      </c>
      <c r="D27" s="69">
        <f t="shared" si="0"/>
        <v>8667</v>
      </c>
      <c r="E27" s="69">
        <f t="shared" si="1"/>
        <v>13000.5</v>
      </c>
      <c r="F27" s="69">
        <f t="shared" si="2"/>
        <v>5296.5</v>
      </c>
      <c r="G27" s="69">
        <f t="shared" si="3"/>
        <v>5200.2</v>
      </c>
      <c r="H27" s="69">
        <f t="shared" si="4"/>
        <v>32164.2</v>
      </c>
    </row>
    <row r="28" s="59" customFormat="1" ht="24" customHeight="1" spans="1:8">
      <c r="A28" s="66">
        <v>24</v>
      </c>
      <c r="B28" s="67" t="s">
        <v>63</v>
      </c>
      <c r="C28" s="68">
        <v>1.857</v>
      </c>
      <c r="D28" s="69">
        <f t="shared" si="0"/>
        <v>1671.3</v>
      </c>
      <c r="E28" s="69">
        <f t="shared" si="1"/>
        <v>2506.95</v>
      </c>
      <c r="F28" s="69">
        <f t="shared" si="2"/>
        <v>1021.35</v>
      </c>
      <c r="G28" s="69">
        <f t="shared" si="3"/>
        <v>1002.78</v>
      </c>
      <c r="H28" s="69">
        <f t="shared" si="4"/>
        <v>6202.38</v>
      </c>
    </row>
    <row r="29" s="59" customFormat="1" ht="24" customHeight="1" spans="1:8">
      <c r="A29" s="66">
        <v>25</v>
      </c>
      <c r="B29" s="67" t="s">
        <v>64</v>
      </c>
      <c r="C29" s="68">
        <v>1.313</v>
      </c>
      <c r="D29" s="69">
        <f t="shared" si="0"/>
        <v>1181.7</v>
      </c>
      <c r="E29" s="69">
        <f t="shared" si="1"/>
        <v>1772.55</v>
      </c>
      <c r="F29" s="69">
        <f t="shared" si="2"/>
        <v>722.15</v>
      </c>
      <c r="G29" s="69">
        <f t="shared" si="3"/>
        <v>709.02</v>
      </c>
      <c r="H29" s="69">
        <f t="shared" si="4"/>
        <v>4385.42</v>
      </c>
    </row>
    <row r="30" s="59" customFormat="1" ht="24" customHeight="1" spans="1:8">
      <c r="A30" s="66">
        <v>26</v>
      </c>
      <c r="B30" s="67" t="s">
        <v>65</v>
      </c>
      <c r="C30" s="68">
        <v>3.477</v>
      </c>
      <c r="D30" s="69">
        <f t="shared" si="0"/>
        <v>3129.3</v>
      </c>
      <c r="E30" s="69">
        <f t="shared" si="1"/>
        <v>4693.95</v>
      </c>
      <c r="F30" s="69">
        <f t="shared" si="2"/>
        <v>1912.35</v>
      </c>
      <c r="G30" s="69">
        <f t="shared" si="3"/>
        <v>1877.58</v>
      </c>
      <c r="H30" s="69">
        <f t="shared" si="4"/>
        <v>11613.18</v>
      </c>
    </row>
    <row r="31" s="59" customFormat="1" ht="24" customHeight="1" spans="1:8">
      <c r="A31" s="66">
        <v>27</v>
      </c>
      <c r="B31" s="67" t="s">
        <v>66</v>
      </c>
      <c r="C31" s="68">
        <v>0.078</v>
      </c>
      <c r="D31" s="69">
        <f t="shared" si="0"/>
        <v>70.2</v>
      </c>
      <c r="E31" s="69">
        <f t="shared" si="1"/>
        <v>105.3</v>
      </c>
      <c r="F31" s="69">
        <f t="shared" si="2"/>
        <v>42.9</v>
      </c>
      <c r="G31" s="69">
        <f t="shared" si="3"/>
        <v>42.12</v>
      </c>
      <c r="H31" s="69">
        <f t="shared" si="4"/>
        <v>260.52</v>
      </c>
    </row>
    <row r="32" s="59" customFormat="1" ht="24" customHeight="1" spans="1:8">
      <c r="A32" s="66">
        <v>28</v>
      </c>
      <c r="B32" s="67" t="s">
        <v>67</v>
      </c>
      <c r="C32" s="68">
        <v>3.321</v>
      </c>
      <c r="D32" s="69">
        <f t="shared" si="0"/>
        <v>2988.9</v>
      </c>
      <c r="E32" s="69">
        <f t="shared" si="1"/>
        <v>4483.35</v>
      </c>
      <c r="F32" s="69">
        <f t="shared" si="2"/>
        <v>1826.55</v>
      </c>
      <c r="G32" s="69">
        <f t="shared" si="3"/>
        <v>1793.34</v>
      </c>
      <c r="H32" s="69">
        <f t="shared" si="4"/>
        <v>11092.14</v>
      </c>
    </row>
    <row r="33" s="59" customFormat="1" ht="24" customHeight="1" spans="1:8">
      <c r="A33" s="66">
        <v>29</v>
      </c>
      <c r="B33" s="67" t="s">
        <v>68</v>
      </c>
      <c r="C33" s="68">
        <v>6.136</v>
      </c>
      <c r="D33" s="69">
        <f t="shared" si="0"/>
        <v>5522.4</v>
      </c>
      <c r="E33" s="69">
        <f t="shared" si="1"/>
        <v>8283.6</v>
      </c>
      <c r="F33" s="69">
        <f t="shared" si="2"/>
        <v>3374.8</v>
      </c>
      <c r="G33" s="69">
        <f t="shared" si="3"/>
        <v>3313.44</v>
      </c>
      <c r="H33" s="69">
        <f t="shared" si="4"/>
        <v>20494.24</v>
      </c>
    </row>
    <row r="34" s="59" customFormat="1" ht="24" customHeight="1" spans="1:8">
      <c r="A34" s="66">
        <v>30</v>
      </c>
      <c r="B34" s="67" t="s">
        <v>69</v>
      </c>
      <c r="C34" s="68">
        <v>0.622</v>
      </c>
      <c r="D34" s="69">
        <f t="shared" si="0"/>
        <v>559.8</v>
      </c>
      <c r="E34" s="69">
        <f t="shared" si="1"/>
        <v>839.7</v>
      </c>
      <c r="F34" s="69">
        <f t="shared" si="2"/>
        <v>342.1</v>
      </c>
      <c r="G34" s="69">
        <f t="shared" si="3"/>
        <v>335.88</v>
      </c>
      <c r="H34" s="69">
        <f t="shared" si="4"/>
        <v>2077.48</v>
      </c>
    </row>
    <row r="35" s="59" customFormat="1" ht="24" customHeight="1" spans="1:8">
      <c r="A35" s="66">
        <v>31</v>
      </c>
      <c r="B35" s="67" t="s">
        <v>70</v>
      </c>
      <c r="C35" s="68">
        <v>0.511</v>
      </c>
      <c r="D35" s="69">
        <f t="shared" si="0"/>
        <v>459.9</v>
      </c>
      <c r="E35" s="69">
        <f t="shared" si="1"/>
        <v>689.85</v>
      </c>
      <c r="F35" s="69">
        <f t="shared" si="2"/>
        <v>281.05</v>
      </c>
      <c r="G35" s="69">
        <f t="shared" si="3"/>
        <v>275.94</v>
      </c>
      <c r="H35" s="69">
        <f t="shared" si="4"/>
        <v>1706.74</v>
      </c>
    </row>
    <row r="36" s="59" customFormat="1" ht="24" customHeight="1" spans="1:8">
      <c r="A36" s="66">
        <v>32</v>
      </c>
      <c r="B36" s="67" t="s">
        <v>71</v>
      </c>
      <c r="C36" s="68">
        <v>0.993</v>
      </c>
      <c r="D36" s="69">
        <f t="shared" si="0"/>
        <v>893.7</v>
      </c>
      <c r="E36" s="69">
        <f t="shared" si="1"/>
        <v>1340.55</v>
      </c>
      <c r="F36" s="69">
        <f t="shared" si="2"/>
        <v>546.15</v>
      </c>
      <c r="G36" s="69">
        <f t="shared" si="3"/>
        <v>536.22</v>
      </c>
      <c r="H36" s="69">
        <f t="shared" si="4"/>
        <v>3316.62</v>
      </c>
    </row>
    <row r="37" s="59" customFormat="1" ht="24" customHeight="1" spans="1:8">
      <c r="A37" s="66">
        <v>33</v>
      </c>
      <c r="B37" s="67" t="s">
        <v>72</v>
      </c>
      <c r="C37" s="68">
        <v>0.958</v>
      </c>
      <c r="D37" s="69">
        <f t="shared" si="0"/>
        <v>862.2</v>
      </c>
      <c r="E37" s="69">
        <f t="shared" si="1"/>
        <v>1293.3</v>
      </c>
      <c r="F37" s="69">
        <f t="shared" si="2"/>
        <v>526.9</v>
      </c>
      <c r="G37" s="69">
        <f t="shared" si="3"/>
        <v>517.32</v>
      </c>
      <c r="H37" s="69">
        <f t="shared" si="4"/>
        <v>3199.72</v>
      </c>
    </row>
    <row r="38" s="59" customFormat="1" ht="24" customHeight="1" spans="1:8">
      <c r="A38" s="66">
        <v>34</v>
      </c>
      <c r="B38" s="67" t="s">
        <v>34</v>
      </c>
      <c r="C38" s="68">
        <v>80.684505</v>
      </c>
      <c r="D38" s="69">
        <f t="shared" si="0"/>
        <v>72616.0545</v>
      </c>
      <c r="E38" s="69">
        <f t="shared" si="1"/>
        <v>108924.08175</v>
      </c>
      <c r="F38" s="69">
        <f t="shared" si="2"/>
        <v>44376.47775</v>
      </c>
      <c r="G38" s="69">
        <f t="shared" si="3"/>
        <v>43569.6327</v>
      </c>
      <c r="H38" s="69">
        <f t="shared" si="4"/>
        <v>269486.2467</v>
      </c>
    </row>
    <row r="39" spans="1:8">
      <c r="A39" s="70"/>
      <c r="B39" s="70"/>
      <c r="C39" s="71"/>
      <c r="D39" s="72"/>
      <c r="E39" s="72"/>
      <c r="F39" s="72"/>
      <c r="G39" s="72"/>
      <c r="H39" s="72"/>
    </row>
    <row r="40" spans="1:8">
      <c r="A40" s="70"/>
      <c r="B40" s="70"/>
      <c r="C40" s="70"/>
      <c r="D40" s="72"/>
      <c r="E40" s="72"/>
      <c r="F40" s="72"/>
      <c r="G40" s="72"/>
      <c r="H40" s="72"/>
    </row>
  </sheetData>
  <mergeCells count="7">
    <mergeCell ref="A1:H1"/>
    <mergeCell ref="F2:H2"/>
    <mergeCell ref="D3:F3"/>
    <mergeCell ref="A3:A4"/>
    <mergeCell ref="B3:B4"/>
    <mergeCell ref="C3:C4"/>
    <mergeCell ref="H3:H4"/>
  </mergeCells>
  <pageMargins left="0.7" right="0.7" top="1.0625" bottom="0.75" header="0.3" footer="0.3"/>
  <pageSetup paperSize="9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1" sqref="A1:H14"/>
    </sheetView>
  </sheetViews>
  <sheetFormatPr defaultColWidth="9" defaultRowHeight="14.25"/>
  <cols>
    <col min="1" max="1" width="6.7" customWidth="1"/>
    <col min="2" max="2" width="14.3" customWidth="1"/>
    <col min="3" max="3" width="10.8" customWidth="1"/>
    <col min="4" max="4" width="19.6" customWidth="1"/>
    <col min="5" max="5" width="17.5" customWidth="1"/>
    <col min="6" max="6" width="18" customWidth="1"/>
    <col min="7" max="7" width="13.1" customWidth="1"/>
    <col min="8" max="8" width="17.8833333333333" customWidth="1"/>
  </cols>
  <sheetData>
    <row r="1" s="36" customFormat="1" ht="78" customHeight="1" spans="1:8">
      <c r="A1" s="37" t="s">
        <v>73</v>
      </c>
      <c r="B1" s="37"/>
      <c r="C1" s="37"/>
      <c r="D1" s="37"/>
      <c r="E1" s="37"/>
      <c r="F1" s="37"/>
      <c r="G1" s="37"/>
      <c r="H1" s="37"/>
    </row>
    <row r="2" ht="22.5" spans="1:8">
      <c r="A2" s="38"/>
      <c r="B2" s="38"/>
      <c r="C2" s="38"/>
      <c r="D2" s="38"/>
      <c r="E2" s="38"/>
      <c r="F2" s="39" t="s">
        <v>74</v>
      </c>
      <c r="G2" s="39"/>
      <c r="H2" s="39"/>
    </row>
    <row r="3" ht="49.2" customHeight="1" spans="1:8">
      <c r="A3" s="40" t="s">
        <v>2</v>
      </c>
      <c r="B3" s="41" t="s">
        <v>37</v>
      </c>
      <c r="C3" s="40" t="s">
        <v>4</v>
      </c>
      <c r="D3" s="40" t="s">
        <v>5</v>
      </c>
      <c r="E3" s="40"/>
      <c r="F3" s="40"/>
      <c r="G3" s="40" t="s">
        <v>6</v>
      </c>
      <c r="H3" s="42" t="s">
        <v>9</v>
      </c>
    </row>
    <row r="4" ht="56.4" customHeight="1" spans="1:8">
      <c r="A4" s="40"/>
      <c r="B4" s="43"/>
      <c r="C4" s="40"/>
      <c r="D4" s="44" t="s">
        <v>10</v>
      </c>
      <c r="E4" s="44" t="s">
        <v>11</v>
      </c>
      <c r="F4" s="44" t="s">
        <v>12</v>
      </c>
      <c r="G4" s="44" t="s">
        <v>75</v>
      </c>
      <c r="H4" s="45"/>
    </row>
    <row r="5" ht="78" customHeight="1" spans="1:8">
      <c r="A5" s="46">
        <v>1</v>
      </c>
      <c r="B5" s="46" t="s">
        <v>76</v>
      </c>
      <c r="C5" s="47">
        <v>1.106</v>
      </c>
      <c r="D5" s="48">
        <f>C5*0.3*3000</f>
        <v>995.4</v>
      </c>
      <c r="E5" s="48">
        <f>C5*0.3*4500</f>
        <v>1493.1</v>
      </c>
      <c r="F5" s="48">
        <f>C5*0.1*5500</f>
        <v>608.3</v>
      </c>
      <c r="G5" s="49">
        <f>C5*0.3*1800</f>
        <v>597.24</v>
      </c>
      <c r="H5" s="50">
        <f>D5+E5+F5+G5</f>
        <v>3694.04</v>
      </c>
    </row>
    <row r="6" ht="78" customHeight="1" spans="1:8">
      <c r="A6" s="46">
        <v>2</v>
      </c>
      <c r="B6" s="51" t="s">
        <v>77</v>
      </c>
      <c r="C6" s="47">
        <v>1.264</v>
      </c>
      <c r="D6" s="48">
        <f t="shared" ref="D6:D13" si="0">C6*0.3*3000</f>
        <v>1137.6</v>
      </c>
      <c r="E6" s="48">
        <f t="shared" ref="E6:E13" si="1">C6*0.3*4500</f>
        <v>1706.4</v>
      </c>
      <c r="F6" s="48">
        <f t="shared" ref="F6:F13" si="2">C6*0.1*5500</f>
        <v>695.2</v>
      </c>
      <c r="G6" s="49">
        <f t="shared" ref="G6:G13" si="3">C6*0.3*1800</f>
        <v>682.56</v>
      </c>
      <c r="H6" s="50">
        <f t="shared" ref="H6:H13" si="4">D6+E6+F6+G6</f>
        <v>4221.76</v>
      </c>
    </row>
    <row r="7" ht="78" customHeight="1" spans="1:8">
      <c r="A7" s="46">
        <v>3</v>
      </c>
      <c r="B7" s="51" t="s">
        <v>26</v>
      </c>
      <c r="C7" s="47">
        <v>0.2</v>
      </c>
      <c r="D7" s="48">
        <f t="shared" si="0"/>
        <v>180</v>
      </c>
      <c r="E7" s="48">
        <f t="shared" si="1"/>
        <v>270</v>
      </c>
      <c r="F7" s="48">
        <f t="shared" si="2"/>
        <v>110</v>
      </c>
      <c r="G7" s="49">
        <f t="shared" si="3"/>
        <v>108</v>
      </c>
      <c r="H7" s="50">
        <f t="shared" si="4"/>
        <v>668</v>
      </c>
    </row>
    <row r="8" ht="78" customHeight="1" spans="1:8">
      <c r="A8" s="46">
        <v>4</v>
      </c>
      <c r="B8" s="51" t="s">
        <v>78</v>
      </c>
      <c r="C8" s="47">
        <v>0.801</v>
      </c>
      <c r="D8" s="48">
        <f t="shared" si="0"/>
        <v>720.9</v>
      </c>
      <c r="E8" s="48">
        <f t="shared" si="1"/>
        <v>1081.35</v>
      </c>
      <c r="F8" s="48">
        <f t="shared" si="2"/>
        <v>440.55</v>
      </c>
      <c r="G8" s="49">
        <f t="shared" si="3"/>
        <v>432.54</v>
      </c>
      <c r="H8" s="50">
        <f t="shared" si="4"/>
        <v>2675.34</v>
      </c>
    </row>
    <row r="9" ht="78" customHeight="1" spans="1:8">
      <c r="A9" s="46">
        <v>5</v>
      </c>
      <c r="B9" s="51" t="s">
        <v>79</v>
      </c>
      <c r="C9" s="47">
        <v>1.107</v>
      </c>
      <c r="D9" s="48">
        <f t="shared" si="0"/>
        <v>996.3</v>
      </c>
      <c r="E9" s="48">
        <f t="shared" si="1"/>
        <v>1494.45</v>
      </c>
      <c r="F9" s="48">
        <f t="shared" si="2"/>
        <v>608.85</v>
      </c>
      <c r="G9" s="49">
        <f t="shared" si="3"/>
        <v>597.78</v>
      </c>
      <c r="H9" s="50">
        <f t="shared" si="4"/>
        <v>3697.38</v>
      </c>
    </row>
    <row r="10" ht="78" customHeight="1" spans="1:8">
      <c r="A10" s="46">
        <v>6</v>
      </c>
      <c r="B10" s="51" t="s">
        <v>80</v>
      </c>
      <c r="C10" s="47">
        <v>2.229</v>
      </c>
      <c r="D10" s="48">
        <f t="shared" si="0"/>
        <v>2006.1</v>
      </c>
      <c r="E10" s="48">
        <f t="shared" si="1"/>
        <v>3009.15</v>
      </c>
      <c r="F10" s="48">
        <f t="shared" si="2"/>
        <v>1225.95</v>
      </c>
      <c r="G10" s="49">
        <f t="shared" si="3"/>
        <v>1203.66</v>
      </c>
      <c r="H10" s="50">
        <f t="shared" si="4"/>
        <v>7444.86</v>
      </c>
    </row>
    <row r="11" ht="78" customHeight="1" spans="1:8">
      <c r="A11" s="46">
        <v>7</v>
      </c>
      <c r="B11" s="51" t="s">
        <v>81</v>
      </c>
      <c r="C11" s="47">
        <v>1.42</v>
      </c>
      <c r="D11" s="48">
        <f t="shared" si="0"/>
        <v>1278</v>
      </c>
      <c r="E11" s="48">
        <f t="shared" si="1"/>
        <v>1917</v>
      </c>
      <c r="F11" s="48">
        <f t="shared" si="2"/>
        <v>781</v>
      </c>
      <c r="G11" s="49">
        <f t="shared" si="3"/>
        <v>766.8</v>
      </c>
      <c r="H11" s="50">
        <f t="shared" si="4"/>
        <v>4742.8</v>
      </c>
    </row>
    <row r="12" ht="78" customHeight="1" spans="1:8">
      <c r="A12" s="46">
        <v>8</v>
      </c>
      <c r="B12" s="51" t="s">
        <v>82</v>
      </c>
      <c r="C12" s="47">
        <v>9.658</v>
      </c>
      <c r="D12" s="48">
        <f t="shared" si="0"/>
        <v>8692.2</v>
      </c>
      <c r="E12" s="48">
        <f t="shared" si="1"/>
        <v>13038.3</v>
      </c>
      <c r="F12" s="48">
        <f t="shared" si="2"/>
        <v>5311.9</v>
      </c>
      <c r="G12" s="49">
        <f t="shared" si="3"/>
        <v>5215.32</v>
      </c>
      <c r="H12" s="50">
        <f t="shared" si="4"/>
        <v>32257.72</v>
      </c>
    </row>
    <row r="13" ht="54" customHeight="1" spans="1:9">
      <c r="A13" s="46" t="s">
        <v>83</v>
      </c>
      <c r="B13" s="46"/>
      <c r="C13" s="47">
        <f>SUM(C5:C12)</f>
        <v>17.785</v>
      </c>
      <c r="D13" s="48">
        <f t="shared" si="0"/>
        <v>16006.5</v>
      </c>
      <c r="E13" s="48">
        <f t="shared" si="1"/>
        <v>24009.75</v>
      </c>
      <c r="F13" s="48">
        <f t="shared" si="2"/>
        <v>9781.75</v>
      </c>
      <c r="G13" s="49">
        <f t="shared" si="3"/>
        <v>9603.9</v>
      </c>
      <c r="H13" s="50">
        <f t="shared" si="4"/>
        <v>59401.9</v>
      </c>
      <c r="I13" s="57"/>
    </row>
    <row r="14" ht="18.75" spans="1:8">
      <c r="A14" s="52"/>
      <c r="B14" s="52"/>
      <c r="C14" s="53"/>
      <c r="D14" s="54"/>
      <c r="E14" s="54"/>
      <c r="F14" s="54"/>
      <c r="G14" s="55"/>
      <c r="H14" s="56"/>
    </row>
    <row r="15" ht="18.75" spans="1:8">
      <c r="A15" s="52"/>
      <c r="B15" s="52"/>
      <c r="C15" s="53"/>
      <c r="D15" s="54"/>
      <c r="E15" s="54"/>
      <c r="F15" s="54"/>
      <c r="G15" s="55"/>
      <c r="H15" s="56"/>
    </row>
  </sheetData>
  <mergeCells count="8">
    <mergeCell ref="A1:H1"/>
    <mergeCell ref="F2:H2"/>
    <mergeCell ref="D3:F3"/>
    <mergeCell ref="A13:B13"/>
    <mergeCell ref="A3:A4"/>
    <mergeCell ref="B3:B4"/>
    <mergeCell ref="C3:C4"/>
    <mergeCell ref="H3:H4"/>
  </mergeCells>
  <pageMargins left="0.904861111111111" right="0.7" top="1.0625" bottom="0.75" header="0.3" footer="0.3"/>
  <pageSetup paperSize="9" scale="6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55" zoomScaleNormal="55" topLeftCell="A8" workbookViewId="0">
      <selection activeCell="A1" sqref="$A1:$XFD10"/>
    </sheetView>
  </sheetViews>
  <sheetFormatPr defaultColWidth="9" defaultRowHeight="25.5"/>
  <cols>
    <col min="1" max="1" width="17.2666666666667" style="5" customWidth="1"/>
    <col min="2" max="8" width="23.75" style="5" customWidth="1"/>
  </cols>
  <sheetData>
    <row r="1" s="1" customFormat="1" ht="88" customHeight="1" spans="1:8">
      <c r="A1" s="6" t="s">
        <v>84</v>
      </c>
      <c r="B1" s="6"/>
      <c r="C1" s="6"/>
      <c r="D1" s="6"/>
      <c r="E1" s="6"/>
      <c r="F1" s="6"/>
      <c r="G1" s="6"/>
      <c r="H1" s="6"/>
    </row>
    <row r="2" spans="1:8">
      <c r="A2" s="7"/>
      <c r="B2" s="7"/>
      <c r="C2" s="7"/>
      <c r="D2" s="7"/>
      <c r="E2" s="7"/>
      <c r="F2" s="8" t="s">
        <v>74</v>
      </c>
      <c r="G2" s="8"/>
      <c r="H2" s="8"/>
    </row>
    <row r="3" s="2" customFormat="1" ht="118" customHeight="1" spans="1:8">
      <c r="A3" s="9" t="s">
        <v>2</v>
      </c>
      <c r="B3" s="10" t="s">
        <v>37</v>
      </c>
      <c r="C3" s="9" t="s">
        <v>4</v>
      </c>
      <c r="D3" s="9" t="s">
        <v>5</v>
      </c>
      <c r="E3" s="9"/>
      <c r="F3" s="9"/>
      <c r="G3" s="9" t="s">
        <v>6</v>
      </c>
      <c r="H3" s="11" t="s">
        <v>9</v>
      </c>
    </row>
    <row r="4" s="3" customFormat="1" ht="118" customHeight="1" spans="1:8">
      <c r="A4" s="12"/>
      <c r="B4" s="13"/>
      <c r="C4" s="12"/>
      <c r="D4" s="14" t="s">
        <v>10</v>
      </c>
      <c r="E4" s="14" t="s">
        <v>11</v>
      </c>
      <c r="F4" s="14" t="s">
        <v>12</v>
      </c>
      <c r="G4" s="14" t="s">
        <v>75</v>
      </c>
      <c r="H4" s="15"/>
    </row>
    <row r="5" s="4" customFormat="1" ht="184" customHeight="1" spans="1:9">
      <c r="A5" s="16">
        <v>1</v>
      </c>
      <c r="B5" s="17" t="s">
        <v>85</v>
      </c>
      <c r="C5" s="18">
        <v>2.413</v>
      </c>
      <c r="D5" s="19">
        <f>C5*0.3*3000</f>
        <v>2171.7</v>
      </c>
      <c r="E5" s="19">
        <f>C5*0.3*4500</f>
        <v>3257.55</v>
      </c>
      <c r="F5" s="19">
        <f>C5*0.1*5500</f>
        <v>1327.15</v>
      </c>
      <c r="G5" s="20">
        <f>C5*0.3*1800</f>
        <v>1303.02</v>
      </c>
      <c r="H5" s="21">
        <f>SUM(D5:G5)</f>
        <v>8059.42</v>
      </c>
      <c r="I5" s="35"/>
    </row>
    <row r="6" s="4" customFormat="1" ht="184" customHeight="1" spans="1:9">
      <c r="A6" s="16">
        <v>2</v>
      </c>
      <c r="B6" s="17" t="s">
        <v>86</v>
      </c>
      <c r="C6" s="18">
        <v>1.245</v>
      </c>
      <c r="D6" s="19">
        <f t="shared" ref="D6:D9" si="0">C6*0.3*3000</f>
        <v>1120.5</v>
      </c>
      <c r="E6" s="19">
        <f t="shared" ref="E6:E9" si="1">C6*0.3*4500</f>
        <v>1680.75</v>
      </c>
      <c r="F6" s="19">
        <f t="shared" ref="F6:F9" si="2">C6*0.1*5500</f>
        <v>684.75</v>
      </c>
      <c r="G6" s="20">
        <f t="shared" ref="G6:G9" si="3">C6*0.3*1800</f>
        <v>672.3</v>
      </c>
      <c r="H6" s="21">
        <f t="shared" ref="H6:H9" si="4">SUM(D6:G6)</f>
        <v>4158.3</v>
      </c>
      <c r="I6" s="35"/>
    </row>
    <row r="7" s="4" customFormat="1" ht="184" customHeight="1" spans="1:9">
      <c r="A7" s="16">
        <v>3</v>
      </c>
      <c r="B7" s="17" t="s">
        <v>87</v>
      </c>
      <c r="C7" s="18">
        <v>6.279</v>
      </c>
      <c r="D7" s="19">
        <f t="shared" si="0"/>
        <v>5651.1</v>
      </c>
      <c r="E7" s="19">
        <f t="shared" si="1"/>
        <v>8476.65</v>
      </c>
      <c r="F7" s="19">
        <f t="shared" si="2"/>
        <v>3453.45</v>
      </c>
      <c r="G7" s="20">
        <f t="shared" si="3"/>
        <v>3390.66</v>
      </c>
      <c r="H7" s="21">
        <f t="shared" si="4"/>
        <v>20971.86</v>
      </c>
      <c r="I7" s="35"/>
    </row>
    <row r="8" s="4" customFormat="1" ht="184" customHeight="1" spans="1:9">
      <c r="A8" s="16">
        <v>4</v>
      </c>
      <c r="B8" s="17" t="s">
        <v>88</v>
      </c>
      <c r="C8" s="18">
        <v>1.293</v>
      </c>
      <c r="D8" s="19">
        <f t="shared" si="0"/>
        <v>1163.7</v>
      </c>
      <c r="E8" s="19">
        <f t="shared" si="1"/>
        <v>1745.55</v>
      </c>
      <c r="F8" s="19">
        <f t="shared" si="2"/>
        <v>711.15</v>
      </c>
      <c r="G8" s="20">
        <f t="shared" si="3"/>
        <v>698.22</v>
      </c>
      <c r="H8" s="21">
        <f t="shared" si="4"/>
        <v>4318.62</v>
      </c>
      <c r="I8" s="35"/>
    </row>
    <row r="9" s="4" customFormat="1" ht="117" customHeight="1" spans="1:8">
      <c r="A9" s="17" t="s">
        <v>83</v>
      </c>
      <c r="B9" s="17"/>
      <c r="C9" s="18">
        <f>SUM(C5:C8)</f>
        <v>11.23</v>
      </c>
      <c r="D9" s="19">
        <f t="shared" si="0"/>
        <v>10107</v>
      </c>
      <c r="E9" s="19">
        <f t="shared" si="1"/>
        <v>15160.5</v>
      </c>
      <c r="F9" s="19">
        <f t="shared" si="2"/>
        <v>6176.5</v>
      </c>
      <c r="G9" s="20">
        <f t="shared" si="3"/>
        <v>6064.2</v>
      </c>
      <c r="H9" s="21">
        <f t="shared" si="4"/>
        <v>37508.2</v>
      </c>
    </row>
    <row r="10" spans="1:8">
      <c r="A10" s="22"/>
      <c r="B10" s="22"/>
      <c r="C10" s="23"/>
      <c r="D10" s="24"/>
      <c r="E10" s="25"/>
      <c r="F10" s="25"/>
      <c r="G10" s="26"/>
      <c r="H10" s="27"/>
    </row>
    <row r="11" spans="1:8">
      <c r="A11" s="28"/>
      <c r="B11" s="28"/>
      <c r="C11" s="29"/>
      <c r="D11" s="30"/>
      <c r="E11" s="31"/>
      <c r="F11" s="31"/>
      <c r="G11" s="32"/>
      <c r="H11" s="33"/>
    </row>
    <row r="12" spans="1:8">
      <c r="A12" s="28"/>
      <c r="B12" s="28"/>
      <c r="C12" s="29"/>
      <c r="D12" s="30"/>
      <c r="E12" s="31"/>
      <c r="F12" s="31"/>
      <c r="G12" s="34"/>
      <c r="H12" s="33"/>
    </row>
    <row r="13" spans="1:8">
      <c r="A13" s="28"/>
      <c r="B13" s="28"/>
      <c r="C13" s="29"/>
      <c r="D13" s="30"/>
      <c r="E13" s="31"/>
      <c r="F13" s="31"/>
      <c r="G13" s="32"/>
      <c r="H13" s="33"/>
    </row>
  </sheetData>
  <mergeCells count="8">
    <mergeCell ref="A1:H1"/>
    <mergeCell ref="F2:H2"/>
    <mergeCell ref="D3:F3"/>
    <mergeCell ref="A9:B9"/>
    <mergeCell ref="A3:A4"/>
    <mergeCell ref="B3:B4"/>
    <mergeCell ref="C3:C4"/>
    <mergeCell ref="H3:H4"/>
  </mergeCells>
  <printOptions horizontalCentered="1"/>
  <pageMargins left="0.700694444444445" right="0.700694444444445" top="1.29861111111111" bottom="0.751388888888889" header="0.298611111111111" footer="0.298611111111111"/>
  <pageSetup paperSize="9" scale="4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南凤6组林</vt:lpstr>
      <vt:lpstr>南凤3组林</vt:lpstr>
      <vt:lpstr>川山二组林</vt:lpstr>
      <vt:lpstr>南阳五组林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2008-09-11T17:22:00Z</dcterms:created>
  <cp:lastPrinted>2022-10-08T07:01:00Z</cp:lastPrinted>
  <dcterms:modified xsi:type="dcterms:W3CDTF">2022-10-08T09:36:51Z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6790418AF98545A9BA8822D95AFD58E9</vt:lpwstr>
  </property>
</Properties>
</file>