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<sst xmlns="http://schemas.openxmlformats.org/spreadsheetml/2006/main" count="887" uniqueCount="319">
  <si>
    <t>2022年部门预算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</si>
  <si>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</si>
  <si>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</si>
  <si>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</si>
  <si>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</si>
  <si>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</si>
  <si>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</si>
  <si>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</si>
  <si>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</si>
  <si>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</si>
  <si>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</si>
  <si>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</si>
  <si>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</si>
  <si>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</si>
  <si>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</si>
  <si>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</si>
  <si>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</si>
  <si>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</si>
  <si>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</si>
  <si>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</si>
  <si>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</si>
  <si>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</si>
  <si>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</si>
  <si>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</si>
  <si>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</si>
  <si>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</si>
  <si>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</si>
  <si>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</si>
  <si>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</si>
  <si>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</si>
  <si>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</si>
  <si>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</si>
  <si>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</si>
  <si>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</si>
  <si>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</si>
  <si>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</si>
  <si>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</si>
  <si>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</si>
  <si>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</si>
  <si>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</si>
  <si>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</si>
  <si>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</si>
  <si>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</si>
  <si>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</si>
  <si>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</si>
  <si>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</si>
  <si>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</si>
  <si>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</si>
  <si>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</si>
  <si>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</si>
  <si>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</si>
  <si>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</si>
  <si>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</si>
  <si>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</si>
  <si>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</si>
  <si>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</si>
  <si>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</si>
  <si>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</si>
  <si>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</si>
  <si>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</si>
  <si>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</si>
  <si>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</si>
  <si>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</si>
  <si>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</si>
  <si>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</si>
  <si>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</si>
  <si>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</si>
  <si>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</si>
  <si>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</si>
  <si>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</si>
  <si>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</si>
  <si>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</si>
  <si>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旺苍县农业农村局</t>
  </si>
  <si>
    <t>旺苍县茶产业技术研究所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</si>
  <si>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</si>
  <si>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</si>
  <si>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</si>
  <si>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</si>
  <si>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</si>
  <si>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</si>
  <si>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</si>
  <si>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</si>
  <si>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</si>
  <si>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</si>
  <si>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01</t>
  </si>
  <si>
    <r>
      <rPr>
        <sz val="11"/>
        <rFont val="宋体"/>
        <charset val="134"/>
      </rPr>
      <t> 行政运行</t>
    </r>
  </si>
  <si>
    <t>213</t>
  </si>
  <si>
    <t>04</t>
  </si>
  <si>
    <r>
      <rPr>
        <sz val="11"/>
        <rFont val="宋体"/>
        <charset val="134"/>
      </rPr>
      <t> 事业运行</t>
    </r>
  </si>
  <si>
    <t>208</t>
  </si>
  <si>
    <t>05</t>
  </si>
  <si>
    <t> 机关事业单位基本养老保险缴费支出</t>
  </si>
  <si>
    <t>210</t>
  </si>
  <si>
    <t>11</t>
  </si>
  <si>
    <t> 行政单位医疗</t>
  </si>
  <si>
    <t>02</t>
  </si>
  <si>
    <t xml:space="preserve">  事业单位医疗</t>
  </si>
  <si>
    <t>221</t>
  </si>
  <si>
    <t> 住房公积金</t>
  </si>
  <si>
    <t> 党组织活动经费（含纪检监察工作经费）</t>
  </si>
  <si>
    <t>06</t>
  </si>
  <si>
    <t xml:space="preserve">  科技转化与推广服务</t>
  </si>
  <si>
    <t>08</t>
  </si>
  <si>
    <t xml:space="preserve">  病虫害控制</t>
  </si>
  <si>
    <t>09</t>
  </si>
  <si>
    <t xml:space="preserve">  农产品质量安全</t>
  </si>
  <si>
    <t>19</t>
  </si>
  <si>
    <t xml:space="preserve">  防灾救灾</t>
  </si>
  <si>
    <t>22</t>
  </si>
  <si>
    <t> 农业生产发展</t>
  </si>
  <si>
    <t>24</t>
  </si>
  <si>
    <t xml:space="preserve">  农村合作经济</t>
  </si>
  <si>
    <t>35</t>
  </si>
  <si>
    <t xml:space="preserve">  农业资源保护修复与利用</t>
  </si>
  <si>
    <t>48</t>
  </si>
  <si>
    <t xml:space="preserve">  渔业发展</t>
  </si>
  <si>
    <t>53</t>
  </si>
  <si>
    <t xml:space="preserve">  农田建设</t>
  </si>
  <si>
    <t>99</t>
  </si>
  <si>
    <t xml:space="preserve">  其他农业农村支出</t>
  </si>
  <si>
    <t xml:space="preserve">  农村基础设施建设</t>
  </si>
  <si>
    <t xml:space="preserve">  生产发展</t>
  </si>
  <si>
    <t xml:space="preserve">  其他巩固脱贫衔接乡村振兴支出</t>
  </si>
  <si>
    <t>07</t>
  </si>
  <si>
    <t xml:space="preserve">  对村级公益事业建设的补助</t>
  </si>
  <si>
    <t xml:space="preserve">  对村集体经济组织的补助</t>
  </si>
  <si>
    <t xml:space="preserve">  其他农村综合改革支出</t>
  </si>
  <si>
    <t> 其他目标价格补贴</t>
  </si>
  <si>
    <t>216</t>
  </si>
  <si>
    <t xml:space="preserve">  其他商业流通事务支出</t>
  </si>
  <si>
    <t xml:space="preserve">  其他商业服务业等支出</t>
  </si>
  <si>
    <t>229</t>
  </si>
  <si>
    <t xml:space="preserve">  其他地方自行试点项目收益专项债券收入安排的支出</t>
  </si>
  <si>
    <t>205</t>
  </si>
  <si>
    <t>03</t>
  </si>
  <si>
    <t xml:space="preserve">  培训支出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</si>
  <si>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</si>
  <si>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</si>
  <si>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</si>
  <si>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</si>
  <si>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</si>
  <si>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</si>
  <si>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</si>
  <si>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</si>
  <si>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</si>
  <si>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</si>
  <si>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</si>
  <si>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</si>
  <si>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</si>
  <si>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</si>
  <si>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</si>
  <si>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</si>
  <si>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</si>
  <si>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</si>
  <si>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</si>
  <si>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</si>
  <si>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</si>
  <si>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</si>
  <si>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</si>
  <si>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</si>
  <si>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</si>
  <si>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</si>
  <si>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</si>
  <si>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t> 商业服务业等支出</t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</si>
  <si>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</si>
  <si>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</si>
  <si>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</si>
  <si>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</si>
  <si>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</si>
  <si>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</si>
  <si>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</si>
  <si>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</si>
  <si>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</si>
  <si>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</si>
  <si>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</si>
  <si>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</si>
  <si>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财政拨款支出预算表（政府经济分类科目）</t>
  </si>
  <si>
    <t>总计</t>
  </si>
  <si>
    <t>当年财政拨款安排</t>
  </si>
  <si>
    <t>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</si>
  <si>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</si>
  <si>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</si>
  <si>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</si>
  <si>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</si>
  <si>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</si>
  <si>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</si>
  <si>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 旺苍县农业农村局</t>
  </si>
  <si>
    <t xml:space="preserve">    教育支出</t>
  </si>
  <si>
    <t>206001</t>
  </si>
  <si>
    <t xml:space="preserve">        进修及培训</t>
  </si>
  <si>
    <t>  社会保障和就业支出</t>
  </si>
  <si>
    <t xml:space="preserve">        行政事业单位养老支出</t>
  </si>
  <si>
    <t>  卫生健康支出</t>
  </si>
  <si>
    <t xml:space="preserve">        行政事业单位医疗</t>
  </si>
  <si>
    <t>  农林水支出</t>
  </si>
  <si>
    <r>
      <rPr>
        <sz val="11"/>
        <rFont val="宋体"/>
        <charset val="134"/>
      </rPr>
      <t>01</t>
    </r>
  </si>
  <si>
    <t xml:space="preserve">        农业农村</t>
  </si>
  <si>
    <t xml:space="preserve">        扶贫</t>
  </si>
  <si>
    <t xml:space="preserve">        农村综合改革</t>
  </si>
  <si>
    <t xml:space="preserve">        目标价格补贴</t>
  </si>
  <si>
    <t xml:space="preserve">    商业服务业等支出</t>
  </si>
  <si>
    <t xml:space="preserve">        商业流通事务</t>
  </si>
  <si>
    <t xml:space="preserve">        其他商业服务业等支出</t>
  </si>
  <si>
    <t xml:space="preserve">    住房保障支出</t>
  </si>
  <si>
    <t xml:space="preserve">        住房改革支出</t>
  </si>
  <si>
    <t xml:space="preserve">    其他支出</t>
  </si>
  <si>
    <t xml:space="preserve">        其他政府性基金及对应专项债务收入安排的支出</t>
  </si>
  <si>
    <t>表3</t>
  </si>
  <si>
    <t>一般公共预算支出预算表</t>
  </si>
  <si>
    <t> 事业运行</t>
  </si>
  <si>
    <t> 事业单位医疗</t>
  </si>
  <si>
    <t> 一般行政管理事务</t>
  </si>
  <si>
    <t> 其他农业农村支出</t>
  </si>
  <si>
    <t> 病虫害控制</t>
  </si>
  <si>
    <t xml:space="preserve">  成品油价格改革对渔业的补贴</t>
  </si>
  <si>
    <t xml:space="preserve">  其他扶贫支出</t>
  </si>
  <si>
    <t xml:space="preserve">  对村级一事一议的补助</t>
  </si>
  <si>
    <t>表3-1</t>
  </si>
  <si>
    <t>一般公共预算基本支出预算表</t>
  </si>
  <si>
    <t>人员经费</t>
  </si>
  <si>
    <t>公用经费</t>
  </si>
  <si>
    <t> 工资福利支出</t>
  </si>
  <si>
    <t>301</t>
  </si>
  <si>
    <t xml:space="preserve">    基本工资</t>
  </si>
  <si>
    <t xml:space="preserve">    公改保留贴补81元</t>
  </si>
  <si>
    <t xml:space="preserve">    在职公务员（参工人员）规范性津补贴</t>
  </si>
  <si>
    <t xml:space="preserve">    其他国家津贴补贴</t>
  </si>
  <si>
    <t xml:space="preserve">    奖金</t>
  </si>
  <si>
    <t xml:space="preserve">    绩效工资</t>
  </si>
  <si>
    <t xml:space="preserve">    机关事业单位基本养老保险缴费</t>
  </si>
  <si>
    <t>10</t>
  </si>
  <si>
    <t xml:space="preserve">    职工基本医疗保险缴费</t>
  </si>
  <si>
    <t>12</t>
  </si>
  <si>
    <t xml:space="preserve">    失业保险</t>
  </si>
  <si>
    <t xml:space="preserve">    工伤保险</t>
  </si>
  <si>
    <t xml:space="preserve">    其他失业保险</t>
  </si>
  <si>
    <t>13</t>
  </si>
  <si>
    <r>
      <rPr>
        <sz val="11"/>
        <rFont val="宋体"/>
        <charset val="134"/>
      </rPr>
      <t>  住房公积金</t>
    </r>
  </si>
  <si>
    <t>302</t>
  </si>
  <si>
    <t> 商品和服务支出</t>
  </si>
  <si>
    <t>  办公费</t>
  </si>
  <si>
    <t xml:space="preserve">    印刷费</t>
  </si>
  <si>
    <t xml:space="preserve">    水费</t>
  </si>
  <si>
    <t xml:space="preserve">    电费</t>
  </si>
  <si>
    <t xml:space="preserve">    邮电费</t>
  </si>
  <si>
    <t xml:space="preserve">    物业管理费</t>
  </si>
  <si>
    <t xml:space="preserve">    差旅费</t>
  </si>
  <si>
    <t xml:space="preserve">    维修(护)费</t>
  </si>
  <si>
    <t>15</t>
  </si>
  <si>
    <t xml:space="preserve">    会议费</t>
  </si>
  <si>
    <t>16</t>
  </si>
  <si>
    <t xml:space="preserve">    培训费</t>
  </si>
  <si>
    <t>17</t>
  </si>
  <si>
    <t xml:space="preserve">    公务接待费</t>
  </si>
  <si>
    <t>26</t>
  </si>
  <si>
    <t xml:space="preserve">    劳务费</t>
  </si>
  <si>
    <t>28</t>
  </si>
  <si>
    <t xml:space="preserve">    工会经费</t>
  </si>
  <si>
    <t>29</t>
  </si>
  <si>
    <t xml:space="preserve">    福利费</t>
  </si>
  <si>
    <t>31</t>
  </si>
  <si>
    <t xml:space="preserve">    公务用车运行维护费</t>
  </si>
  <si>
    <t>39</t>
  </si>
  <si>
    <t xml:space="preserve">    其他交通费用</t>
  </si>
  <si>
    <t>303</t>
  </si>
  <si>
    <t> 对个人和家庭的补助</t>
  </si>
  <si>
    <t>  退休费</t>
  </si>
  <si>
    <t xml:space="preserve">    生活补助</t>
  </si>
  <si>
    <t>  奖励金</t>
  </si>
  <si>
    <t>表3-2</t>
  </si>
  <si>
    <t>一般公共预算项目支出预算表</t>
  </si>
  <si>
    <t>金额</t>
  </si>
  <si>
    <t> 教育支出</t>
  </si>
  <si>
    <t>   培训支出</t>
  </si>
  <si>
    <t> 农林水支出</t>
  </si>
  <si>
    <t>   一般行政管理事务</t>
  </si>
  <si>
    <t xml:space="preserve">    科技转化与推广服务</t>
  </si>
  <si>
    <t xml:space="preserve">    病虫害控制</t>
  </si>
  <si>
    <t xml:space="preserve">    农产品质量安全</t>
  </si>
  <si>
    <t xml:space="preserve">    防灾救灾</t>
  </si>
  <si>
    <t xml:space="preserve">    农业生产发展</t>
  </si>
  <si>
    <t xml:space="preserve">    农村合作经济</t>
  </si>
  <si>
    <t xml:space="preserve">    农业资源保护修复与利用</t>
  </si>
  <si>
    <t xml:space="preserve">    渔业发展</t>
  </si>
  <si>
    <t xml:space="preserve">    农田建设</t>
  </si>
  <si>
    <t>   其他农业农村支出</t>
  </si>
  <si>
    <t> 扶贫</t>
  </si>
  <si>
    <t>  农村基础设施建设</t>
  </si>
  <si>
    <t xml:space="preserve">    生产发展</t>
  </si>
  <si>
    <t xml:space="preserve">    其他巩固脱贫衔接乡村振兴支出</t>
  </si>
  <si>
    <t> 农村综合改革</t>
  </si>
  <si>
    <t>  对村级公益事业建设的补助</t>
  </si>
  <si>
    <t xml:space="preserve">    对村集体经济组织的补助</t>
  </si>
  <si>
    <t xml:space="preserve">    其他农村综合改革支出</t>
  </si>
  <si>
    <t> 目标价格补贴</t>
  </si>
  <si>
    <t>  其他目标价格补贴</t>
  </si>
  <si>
    <t>  其他商业流通事务支出</t>
  </si>
  <si>
    <t> 其他商业服务业等支出</t>
  </si>
  <si>
    <t>  其他商业服务业等支出</t>
  </si>
  <si>
    <t> 其他支出</t>
  </si>
  <si>
    <t> 其他政府性基金及对应专项债务收入安排的支出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</si>
  <si>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</si>
  <si>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</si>
  <si>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</si>
  <si>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</si>
  <si>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</si>
  <si>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</si>
  <si>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</si>
  <si>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</si>
  <si>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</si>
  <si>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 旺苍县茶产业技术研究所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</si>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</sst>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6">
    <font>
      <sz val="11"/>
      <color indexed="8"/>
      <name val="宋体"/>
      <charset val="1"/>
      <scheme val="minor"/>
    </font>
    <font>
      <sz val="9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1"/>
      <color theme="2"/>
      <name val="宋体"/>
      <charset val="134"/>
    </font>
    <font>
      <sz val="11"/>
      <color theme="2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name val="simhei"/>
      <charset val="134"/>
    </font>
    <font>
      <b/>
      <sz val="16"/>
      <name val="黑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22"/>
      <name val="楷体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rgb="FFFFFFFF"/>
      </patternFill>
    </fill>
    <fill>
      <patternFill patternType="solid">
        <fgColor theme="0" tint="-0.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17" borderId="13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15" borderId="19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33" fillId="24" borderId="17" applyNumberForma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left" vertical="center"/>
    </xf>
    <xf numFmtId="4" fontId="7" fillId="3" borderId="4" xfId="0" applyNumberFormat="1" applyFont="1" applyFill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49" fontId="2" fillId="4" borderId="4" xfId="0" applyNumberFormat="1" applyFont="1" applyFill="1" applyBorder="1" applyAlignment="1">
      <alignment horizontal="left" vertical="center"/>
    </xf>
    <xf numFmtId="4" fontId="2" fillId="3" borderId="9" xfId="0" applyNumberFormat="1" applyFont="1" applyFill="1" applyBorder="1" applyAlignment="1">
      <alignment horizontal="right" vertical="center"/>
    </xf>
    <xf numFmtId="4" fontId="2" fillId="4" borderId="9" xfId="0" applyNumberFormat="1" applyFont="1" applyFill="1" applyBorder="1" applyAlignment="1">
      <alignment horizontal="right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10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4" fontId="4" fillId="3" borderId="10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4" fontId="2" fillId="3" borderId="10" xfId="0" applyNumberFormat="1" applyFont="1" applyFill="1" applyBorder="1" applyAlignment="1">
      <alignment horizontal="right" vertical="center"/>
    </xf>
    <xf numFmtId="49" fontId="2" fillId="0" borderId="10" xfId="0" applyNumberFormat="1" applyFont="1" applyBorder="1" applyAlignment="1">
      <alignment horizontal="left" vertical="center"/>
    </xf>
    <xf numFmtId="4" fontId="2" fillId="6" borderId="10" xfId="0" applyNumberFormat="1" applyFont="1" applyFill="1" applyBorder="1" applyAlignment="1">
      <alignment horizontal="right" vertical="center"/>
    </xf>
    <xf numFmtId="49" fontId="2" fillId="0" borderId="10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4" fontId="4" fillId="6" borderId="10" xfId="0" applyNumberFormat="1" applyFont="1" applyFill="1" applyBorder="1" applyAlignment="1">
      <alignment horizontal="right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left" vertical="center"/>
    </xf>
    <xf numFmtId="49" fontId="2" fillId="0" borderId="10" xfId="0" applyNumberFormat="1" applyFont="1" applyBorder="1" applyAlignment="1">
      <alignment horizontal="left" vertical="center" wrapText="1"/>
    </xf>
    <xf numFmtId="49" fontId="0" fillId="0" borderId="0" xfId="0" applyNumberFormat="1" applyFont="1">
      <alignment vertical="center"/>
    </xf>
    <xf numFmtId="0" fontId="1" fillId="0" borderId="2" xfId="0" applyFont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" fillId="3" borderId="5" xfId="0" applyFont="1" applyFill="1" applyBorder="1">
      <alignment vertical="center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F3" sqref="F3"/>
    </sheetView>
  </sheetViews>
  <sheetFormatPr defaultColWidth="10" defaultRowHeight="13.5" outlineLevelRow="2"/>
  <cols>
    <col min="1" max="1" width="143.616666666667" customWidth="1"/>
    <col min="2" max="2" width="9.76666666666667" customWidth="1"/>
  </cols>
  <sheetData>
    <row r="1" ht="85" customHeight="1" spans="1:1">
      <c r="A1" s="83"/>
    </row>
    <row r="2" ht="195.55" customHeight="1" spans="1:1">
      <c r="A2" s="84" t="s">
        <v>0</v>
      </c>
    </row>
    <row r="3" ht="146.65" customHeight="1" spans="1:1">
      <c r="A3" s="85">
        <v>44629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E27" sqref="E2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301</v>
      </c>
      <c r="J1" s="6"/>
    </row>
    <row r="2" ht="22.8" customHeight="1" spans="1:10">
      <c r="A2" s="1"/>
      <c r="B2" s="3" t="s">
        <v>302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303</v>
      </c>
      <c r="C4" s="7" t="s">
        <v>70</v>
      </c>
      <c r="D4" s="7" t="s">
        <v>304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305</v>
      </c>
      <c r="F5" s="7" t="s">
        <v>306</v>
      </c>
      <c r="G5" s="7"/>
      <c r="H5" s="7"/>
      <c r="I5" s="7" t="s">
        <v>307</v>
      </c>
      <c r="J5" s="24"/>
    </row>
    <row r="6" ht="24.4" customHeight="1" spans="1:10">
      <c r="A6" s="8"/>
      <c r="B6" s="7"/>
      <c r="C6" s="7"/>
      <c r="D6" s="7"/>
      <c r="E6" s="30"/>
      <c r="F6" s="7" t="s">
        <v>185</v>
      </c>
      <c r="G6" s="7" t="s">
        <v>308</v>
      </c>
      <c r="H6" s="7" t="s">
        <v>309</v>
      </c>
      <c r="I6" s="7"/>
      <c r="J6" s="25"/>
    </row>
    <row r="7" ht="22.8" customHeight="1" spans="1:10">
      <c r="A7" s="9"/>
      <c r="B7" s="10"/>
      <c r="C7" s="10" t="s">
        <v>71</v>
      </c>
      <c r="D7" s="31">
        <f>D8</f>
        <v>58.2</v>
      </c>
      <c r="E7" s="31">
        <f t="shared" ref="D7:I7" si="0">E8</f>
        <v>0</v>
      </c>
      <c r="F7" s="31">
        <f t="shared" si="0"/>
        <v>27</v>
      </c>
      <c r="G7" s="31">
        <f t="shared" si="0"/>
        <v>0</v>
      </c>
      <c r="H7" s="31">
        <f t="shared" si="0"/>
        <v>27</v>
      </c>
      <c r="I7" s="31">
        <f t="shared" si="0"/>
        <v>31.2</v>
      </c>
      <c r="J7" s="26"/>
    </row>
    <row r="8" ht="22.8" customHeight="1" spans="1:10">
      <c r="A8" s="8"/>
      <c r="B8" s="13"/>
      <c r="C8" s="13" t="s">
        <v>22</v>
      </c>
      <c r="D8" s="16">
        <f>D9+D10</f>
        <v>58.2</v>
      </c>
      <c r="E8" s="16">
        <f t="shared" ref="D8:I8" si="1">E9</f>
        <v>0</v>
      </c>
      <c r="F8" s="16">
        <f t="shared" si="1"/>
        <v>27</v>
      </c>
      <c r="G8" s="16">
        <f t="shared" si="1"/>
        <v>0</v>
      </c>
      <c r="H8" s="16">
        <f t="shared" si="1"/>
        <v>27</v>
      </c>
      <c r="I8" s="16">
        <f>I9+I10</f>
        <v>31.2</v>
      </c>
      <c r="J8" s="24"/>
    </row>
    <row r="9" ht="22.8" customHeight="1" spans="1:10">
      <c r="A9" s="8"/>
      <c r="B9" s="13">
        <v>206001</v>
      </c>
      <c r="C9" s="13" t="s">
        <v>186</v>
      </c>
      <c r="D9" s="34">
        <f>E9+F9+I9</f>
        <v>57.9</v>
      </c>
      <c r="E9" s="35"/>
      <c r="F9" s="35">
        <f>G9+H9</f>
        <v>27</v>
      </c>
      <c r="G9" s="35"/>
      <c r="H9" s="35">
        <v>27</v>
      </c>
      <c r="I9" s="35">
        <v>30.9</v>
      </c>
      <c r="J9" s="24"/>
    </row>
    <row r="10" ht="22.8" customHeight="1" spans="1:10">
      <c r="A10" s="27"/>
      <c r="B10" s="13">
        <v>206203</v>
      </c>
      <c r="C10" s="13" t="s">
        <v>310</v>
      </c>
      <c r="D10" s="34">
        <f>E10+F10+I10</f>
        <v>0.3</v>
      </c>
      <c r="E10" s="35"/>
      <c r="F10" s="35">
        <f>G10+H10</f>
        <v>0</v>
      </c>
      <c r="G10" s="35"/>
      <c r="H10" s="35"/>
      <c r="I10" s="35">
        <v>0.3</v>
      </c>
      <c r="J10" s="36"/>
    </row>
    <row r="11" ht="9.75" customHeight="1" spans="1:10">
      <c r="A11" s="19"/>
      <c r="B11" s="19"/>
      <c r="C11" s="19"/>
      <c r="D11" s="19"/>
      <c r="E11" s="19"/>
      <c r="F11" s="19"/>
      <c r="G11" s="19"/>
      <c r="H11" s="19"/>
      <c r="I11" s="19"/>
      <c r="J11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H23" sqref="H2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6.25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8"/>
      <c r="F1" s="28"/>
      <c r="G1" s="29"/>
      <c r="H1" s="29"/>
      <c r="I1" s="21" t="s">
        <v>311</v>
      </c>
      <c r="J1" s="6"/>
    </row>
    <row r="2" ht="22.8" customHeight="1" spans="1:10">
      <c r="A2" s="1"/>
      <c r="B2" s="3" t="s">
        <v>312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313</v>
      </c>
      <c r="H4" s="7"/>
      <c r="I4" s="7"/>
      <c r="J4" s="24"/>
    </row>
    <row r="5" ht="24.4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4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0</v>
      </c>
      <c r="H7" s="31">
        <f>H8</f>
        <v>0</v>
      </c>
      <c r="I7" s="31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0</v>
      </c>
      <c r="H8" s="16">
        <f>H9</f>
        <v>0</v>
      </c>
      <c r="I8" s="16">
        <f>I9</f>
        <v>0</v>
      </c>
      <c r="J8" s="24"/>
    </row>
    <row r="9" ht="22.8" customHeight="1" spans="1:10">
      <c r="A9" s="8"/>
      <c r="B9" s="13"/>
      <c r="C9" s="13"/>
      <c r="D9" s="13"/>
      <c r="E9" s="13"/>
      <c r="F9" s="13"/>
      <c r="G9" s="16">
        <f>H9+I9</f>
        <v>0</v>
      </c>
      <c r="H9" s="17"/>
      <c r="I9" s="17">
        <f>I10</f>
        <v>0</v>
      </c>
      <c r="J9" s="24"/>
    </row>
    <row r="10" ht="22.8" customHeight="1" spans="1:10">
      <c r="A10" s="8"/>
      <c r="B10" s="33"/>
      <c r="C10" s="33"/>
      <c r="D10" s="33"/>
      <c r="E10" s="13"/>
      <c r="F10" s="13"/>
      <c r="G10" s="16">
        <f>H10+I10</f>
        <v>0</v>
      </c>
      <c r="H10" s="18"/>
      <c r="I10" s="18"/>
      <c r="J10" s="25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I7" sqref="I7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  <col min="11" max="11" width="9.76666666666667" customWidth="1"/>
  </cols>
  <sheetData>
    <row r="1" ht="16.35" customHeight="1" spans="1:10">
      <c r="A1" s="1"/>
      <c r="B1" s="2"/>
      <c r="C1" s="28"/>
      <c r="D1" s="29"/>
      <c r="E1" s="29"/>
      <c r="F1" s="29"/>
      <c r="G1" s="29"/>
      <c r="H1" s="29"/>
      <c r="I1" s="21" t="s">
        <v>314</v>
      </c>
      <c r="J1" s="6"/>
    </row>
    <row r="2" ht="22.8" customHeight="1" spans="1:10">
      <c r="A2" s="1"/>
      <c r="B2" s="3" t="s">
        <v>315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22"/>
      <c r="E3" s="22"/>
      <c r="F3" s="22"/>
      <c r="G3" s="22"/>
      <c r="H3" s="22"/>
      <c r="I3" s="22" t="s">
        <v>5</v>
      </c>
      <c r="J3" s="23"/>
    </row>
    <row r="4" ht="24.4" customHeight="1" spans="1:10">
      <c r="A4" s="6"/>
      <c r="B4" s="7" t="s">
        <v>303</v>
      </c>
      <c r="C4" s="7" t="s">
        <v>70</v>
      </c>
      <c r="D4" s="7" t="s">
        <v>304</v>
      </c>
      <c r="E4" s="7"/>
      <c r="F4" s="7"/>
      <c r="G4" s="7"/>
      <c r="H4" s="7"/>
      <c r="I4" s="7"/>
      <c r="J4" s="24"/>
    </row>
    <row r="5" ht="24.4" customHeight="1" spans="1:10">
      <c r="A5" s="8"/>
      <c r="B5" s="7"/>
      <c r="C5" s="7"/>
      <c r="D5" s="7" t="s">
        <v>58</v>
      </c>
      <c r="E5" s="30" t="s">
        <v>305</v>
      </c>
      <c r="F5" s="7" t="s">
        <v>306</v>
      </c>
      <c r="G5" s="7"/>
      <c r="H5" s="7"/>
      <c r="I5" s="7" t="s">
        <v>307</v>
      </c>
      <c r="J5" s="24"/>
    </row>
    <row r="6" ht="24.4" customHeight="1" spans="1:10">
      <c r="A6" s="8"/>
      <c r="B6" s="7"/>
      <c r="C6" s="7"/>
      <c r="D6" s="7"/>
      <c r="E6" s="30"/>
      <c r="F6" s="7" t="s">
        <v>185</v>
      </c>
      <c r="G6" s="7" t="s">
        <v>308</v>
      </c>
      <c r="H6" s="7" t="s">
        <v>309</v>
      </c>
      <c r="I6" s="7"/>
      <c r="J6" s="25"/>
    </row>
    <row r="7" ht="22.8" customHeight="1" spans="1:10">
      <c r="A7" s="9"/>
      <c r="B7" s="10"/>
      <c r="C7" s="10" t="s">
        <v>71</v>
      </c>
      <c r="D7" s="31">
        <f t="shared" ref="D7:I7" si="0">D8</f>
        <v>0</v>
      </c>
      <c r="E7" s="31">
        <f t="shared" si="0"/>
        <v>0</v>
      </c>
      <c r="F7" s="31">
        <f t="shared" si="0"/>
        <v>0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26"/>
    </row>
    <row r="8" ht="22.8" customHeight="1" spans="1:10">
      <c r="A8" s="8"/>
      <c r="B8" s="13"/>
      <c r="C8" s="13" t="s">
        <v>22</v>
      </c>
      <c r="D8" s="16">
        <f t="shared" ref="D8:I8" si="1">SUM(D9)</f>
        <v>0</v>
      </c>
      <c r="E8" s="16">
        <f t="shared" si="1"/>
        <v>0</v>
      </c>
      <c r="F8" s="16">
        <f t="shared" si="1"/>
        <v>0</v>
      </c>
      <c r="G8" s="16">
        <f t="shared" si="1"/>
        <v>0</v>
      </c>
      <c r="H8" s="16">
        <f t="shared" si="1"/>
        <v>0</v>
      </c>
      <c r="I8" s="16">
        <f t="shared" si="1"/>
        <v>0</v>
      </c>
      <c r="J8" s="24"/>
    </row>
    <row r="9" ht="22.8" customHeight="1" spans="1:10">
      <c r="A9" s="8"/>
      <c r="B9" s="13"/>
      <c r="C9" s="13"/>
      <c r="D9" s="16">
        <f>E9+F9+I9</f>
        <v>0</v>
      </c>
      <c r="E9" s="18"/>
      <c r="F9" s="32">
        <f>G9+H9</f>
        <v>0</v>
      </c>
      <c r="G9" s="18"/>
      <c r="H9" s="18"/>
      <c r="I9" s="18"/>
      <c r="J9" s="24"/>
    </row>
    <row r="10" ht="9.75" customHeight="1" spans="1:10">
      <c r="A10" s="19"/>
      <c r="B10" s="19"/>
      <c r="C10" s="19"/>
      <c r="D10" s="19"/>
      <c r="E10" s="19"/>
      <c r="F10" s="19"/>
      <c r="G10" s="19"/>
      <c r="H10" s="19"/>
      <c r="I10" s="19"/>
      <c r="J10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7" sqref="F27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2" width="9.76666666666667" customWidth="1"/>
  </cols>
  <sheetData>
    <row r="1" ht="16.35" customHeight="1" spans="1:10">
      <c r="A1" s="1"/>
      <c r="B1" s="2"/>
      <c r="C1" s="2"/>
      <c r="D1" s="2"/>
      <c r="E1" s="2"/>
      <c r="F1" s="2"/>
      <c r="G1" s="2"/>
      <c r="H1" s="2"/>
      <c r="I1" s="21" t="s">
        <v>316</v>
      </c>
      <c r="J1" s="6"/>
    </row>
    <row r="2" ht="22.8" customHeight="1" spans="1:10">
      <c r="A2" s="1"/>
      <c r="B2" s="3" t="s">
        <v>317</v>
      </c>
      <c r="C2" s="3"/>
      <c r="D2" s="3"/>
      <c r="E2" s="3"/>
      <c r="F2" s="3"/>
      <c r="G2" s="3"/>
      <c r="H2" s="3"/>
      <c r="I2" s="3"/>
      <c r="J2" s="6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4"/>
      <c r="I3" s="22" t="s">
        <v>5</v>
      </c>
      <c r="J3" s="23"/>
    </row>
    <row r="4" ht="24.4" customHeight="1" spans="1:10">
      <c r="A4" s="6"/>
      <c r="B4" s="7" t="s">
        <v>8</v>
      </c>
      <c r="C4" s="7"/>
      <c r="D4" s="7"/>
      <c r="E4" s="7"/>
      <c r="F4" s="7"/>
      <c r="G4" s="7" t="s">
        <v>318</v>
      </c>
      <c r="H4" s="7"/>
      <c r="I4" s="7"/>
      <c r="J4" s="24"/>
    </row>
    <row r="5" ht="24.4" customHeight="1" spans="1:10">
      <c r="A5" s="8"/>
      <c r="B5" s="7" t="s">
        <v>80</v>
      </c>
      <c r="C5" s="7"/>
      <c r="D5" s="7"/>
      <c r="E5" s="7" t="s">
        <v>69</v>
      </c>
      <c r="F5" s="7" t="s">
        <v>70</v>
      </c>
      <c r="G5" s="7" t="s">
        <v>58</v>
      </c>
      <c r="H5" s="7" t="s">
        <v>76</v>
      </c>
      <c r="I5" s="7" t="s">
        <v>77</v>
      </c>
      <c r="J5" s="24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11">
        <f>G8</f>
        <v>0</v>
      </c>
      <c r="H7" s="12">
        <f>H8</f>
        <v>0</v>
      </c>
      <c r="I7" s="12">
        <f>I8</f>
        <v>0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4">
        <f>SUM(G9:G10)</f>
        <v>0</v>
      </c>
      <c r="H8" s="15">
        <f>SUM(H9:H10)</f>
        <v>0</v>
      </c>
      <c r="I8" s="15">
        <f>SUM(I9:I10)</f>
        <v>0</v>
      </c>
      <c r="J8" s="24"/>
    </row>
    <row r="9" ht="22.8" customHeight="1" spans="1:10">
      <c r="A9" s="8"/>
      <c r="B9" s="13"/>
      <c r="C9" s="13"/>
      <c r="D9" s="13"/>
      <c r="E9" s="13"/>
      <c r="F9" s="13" t="s">
        <v>22</v>
      </c>
      <c r="G9" s="16">
        <f>H9+I9</f>
        <v>0</v>
      </c>
      <c r="H9" s="17"/>
      <c r="I9" s="17"/>
      <c r="J9" s="24"/>
    </row>
    <row r="10" ht="22.8" customHeight="1" spans="1:10">
      <c r="A10" s="8"/>
      <c r="B10" s="13"/>
      <c r="C10" s="13"/>
      <c r="D10" s="13"/>
      <c r="E10" s="13"/>
      <c r="F10" s="13"/>
      <c r="G10" s="16">
        <f>H10+I10</f>
        <v>0</v>
      </c>
      <c r="H10" s="18"/>
      <c r="I10" s="18"/>
      <c r="J10" s="24"/>
    </row>
    <row r="11" ht="9.75" customHeight="1" spans="1:10">
      <c r="A11" s="19"/>
      <c r="B11" s="20"/>
      <c r="C11" s="20"/>
      <c r="D11" s="20"/>
      <c r="E11" s="20"/>
      <c r="F11" s="19"/>
      <c r="G11" s="19"/>
      <c r="H11" s="19"/>
      <c r="I11" s="19"/>
      <c r="J11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20" activePane="bottomLeft" state="frozen"/>
      <selection/>
      <selection pane="bottomLeft" activeCell="C55" sqref="C55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1" width="9.76666666666667" customWidth="1"/>
  </cols>
  <sheetData>
    <row r="1" ht="16.25" customHeight="1" spans="1:6">
      <c r="A1" s="65"/>
      <c r="B1" s="2"/>
      <c r="C1" s="28"/>
      <c r="D1" s="66"/>
      <c r="E1" s="2" t="s">
        <v>1</v>
      </c>
      <c r="F1" s="73" t="s">
        <v>2</v>
      </c>
    </row>
    <row r="2" ht="22.8" customHeight="1" spans="1:6">
      <c r="A2" s="66"/>
      <c r="B2" s="68" t="s">
        <v>3</v>
      </c>
      <c r="C2" s="68"/>
      <c r="D2" s="68"/>
      <c r="E2" s="68"/>
      <c r="F2" s="73"/>
    </row>
    <row r="3" ht="19.55" customHeight="1" spans="1:6">
      <c r="A3" s="69"/>
      <c r="B3" s="5" t="s">
        <v>4</v>
      </c>
      <c r="C3" s="55"/>
      <c r="D3" s="55"/>
      <c r="E3" s="70" t="s">
        <v>5</v>
      </c>
      <c r="F3" s="74"/>
    </row>
    <row r="4" ht="24.4" customHeight="1" spans="1:6">
      <c r="A4" s="71"/>
      <c r="B4" s="40" t="s">
        <v>6</v>
      </c>
      <c r="C4" s="40"/>
      <c r="D4" s="40" t="s">
        <v>7</v>
      </c>
      <c r="E4" s="40"/>
      <c r="F4" s="53"/>
    </row>
    <row r="5" ht="24.4" customHeight="1" spans="1:6">
      <c r="A5" s="71"/>
      <c r="B5" s="40" t="s">
        <v>8</v>
      </c>
      <c r="C5" s="40" t="s">
        <v>9</v>
      </c>
      <c r="D5" s="40" t="s">
        <v>8</v>
      </c>
      <c r="E5" s="40" t="s">
        <v>9</v>
      </c>
      <c r="F5" s="53"/>
    </row>
    <row r="6" ht="22.8" customHeight="1" spans="1:6">
      <c r="A6" s="6"/>
      <c r="B6" s="45" t="s">
        <v>10</v>
      </c>
      <c r="C6" s="46">
        <f>'1-1'!F7</f>
        <v>13921.448315</v>
      </c>
      <c r="D6" s="45" t="s">
        <v>11</v>
      </c>
      <c r="E6" s="50"/>
      <c r="F6" s="25"/>
    </row>
    <row r="7" ht="22.8" customHeight="1" spans="1:6">
      <c r="A7" s="6"/>
      <c r="B7" s="45" t="s">
        <v>12</v>
      </c>
      <c r="C7" s="46">
        <f>'1-1'!G7</f>
        <v>0</v>
      </c>
      <c r="D7" s="45" t="s">
        <v>13</v>
      </c>
      <c r="E7" s="50"/>
      <c r="F7" s="25"/>
    </row>
    <row r="8" ht="22.8" customHeight="1" spans="1:6">
      <c r="A8" s="6"/>
      <c r="B8" s="45" t="s">
        <v>14</v>
      </c>
      <c r="C8" s="46">
        <f>'1-1'!H7</f>
        <v>0</v>
      </c>
      <c r="D8" s="45" t="s">
        <v>15</v>
      </c>
      <c r="E8" s="50"/>
      <c r="F8" s="25"/>
    </row>
    <row r="9" ht="22.8" customHeight="1" spans="1:6">
      <c r="A9" s="6"/>
      <c r="B9" s="45" t="s">
        <v>16</v>
      </c>
      <c r="C9" s="46">
        <f>'1-1'!I7</f>
        <v>0</v>
      </c>
      <c r="D9" s="45" t="s">
        <v>17</v>
      </c>
      <c r="E9" s="50"/>
      <c r="F9" s="25"/>
    </row>
    <row r="10" ht="22.8" customHeight="1" spans="1:6">
      <c r="A10" s="6"/>
      <c r="B10" s="45" t="s">
        <v>18</v>
      </c>
      <c r="C10" s="46">
        <f>'1-1'!J7</f>
        <v>0</v>
      </c>
      <c r="D10" s="45" t="s">
        <v>19</v>
      </c>
      <c r="E10" s="50">
        <v>0.18</v>
      </c>
      <c r="F10" s="25"/>
    </row>
    <row r="11" ht="22.8" customHeight="1" spans="1:6">
      <c r="A11" s="6"/>
      <c r="B11" s="45" t="s">
        <v>20</v>
      </c>
      <c r="C11" s="46">
        <f>'1-1'!K7</f>
        <v>0</v>
      </c>
      <c r="D11" s="45" t="s">
        <v>21</v>
      </c>
      <c r="E11" s="50"/>
      <c r="F11" s="25"/>
    </row>
    <row r="12" ht="22.8" customHeight="1" spans="1:6">
      <c r="A12" s="6"/>
      <c r="B12" s="45" t="s">
        <v>22</v>
      </c>
      <c r="C12" s="50"/>
      <c r="D12" s="45" t="s">
        <v>23</v>
      </c>
      <c r="E12" s="50"/>
      <c r="F12" s="25"/>
    </row>
    <row r="13" ht="22.8" customHeight="1" spans="1:6">
      <c r="A13" s="6"/>
      <c r="B13" s="45" t="s">
        <v>22</v>
      </c>
      <c r="C13" s="50"/>
      <c r="D13" s="45" t="s">
        <v>24</v>
      </c>
      <c r="E13" s="50">
        <v>208.41584</v>
      </c>
      <c r="F13" s="25"/>
    </row>
    <row r="14" ht="22.8" customHeight="1" spans="1:6">
      <c r="A14" s="6"/>
      <c r="B14" s="45" t="s">
        <v>22</v>
      </c>
      <c r="C14" s="50"/>
      <c r="D14" s="45" t="s">
        <v>25</v>
      </c>
      <c r="E14" s="50"/>
      <c r="F14" s="25"/>
    </row>
    <row r="15" ht="22.8" customHeight="1" spans="1:6">
      <c r="A15" s="6"/>
      <c r="B15" s="45" t="s">
        <v>22</v>
      </c>
      <c r="C15" s="50"/>
      <c r="D15" s="45" t="s">
        <v>26</v>
      </c>
      <c r="E15" s="50">
        <v>119.311615</v>
      </c>
      <c r="F15" s="25"/>
    </row>
    <row r="16" ht="22.8" customHeight="1" spans="1:6">
      <c r="A16" s="6"/>
      <c r="B16" s="45" t="s">
        <v>22</v>
      </c>
      <c r="C16" s="50"/>
      <c r="D16" s="45" t="s">
        <v>27</v>
      </c>
      <c r="E16" s="50"/>
      <c r="F16" s="25"/>
    </row>
    <row r="17" ht="22.8" customHeight="1" spans="1:6">
      <c r="A17" s="6"/>
      <c r="B17" s="45" t="s">
        <v>22</v>
      </c>
      <c r="C17" s="50"/>
      <c r="D17" s="45" t="s">
        <v>28</v>
      </c>
      <c r="E17" s="50"/>
      <c r="F17" s="25"/>
    </row>
    <row r="18" ht="22.8" customHeight="1" spans="1:6">
      <c r="A18" s="6"/>
      <c r="B18" s="45" t="s">
        <v>22</v>
      </c>
      <c r="C18" s="50"/>
      <c r="D18" s="45" t="s">
        <v>29</v>
      </c>
      <c r="E18" s="50">
        <v>38530.482343</v>
      </c>
      <c r="F18" s="25"/>
    </row>
    <row r="19" ht="22.8" customHeight="1" spans="1:6">
      <c r="A19" s="6"/>
      <c r="B19" s="45" t="s">
        <v>22</v>
      </c>
      <c r="C19" s="50"/>
      <c r="D19" s="45" t="s">
        <v>30</v>
      </c>
      <c r="E19" s="50"/>
      <c r="F19" s="25"/>
    </row>
    <row r="20" ht="22.8" customHeight="1" spans="1:6">
      <c r="A20" s="6"/>
      <c r="B20" s="45" t="s">
        <v>22</v>
      </c>
      <c r="C20" s="50"/>
      <c r="D20" s="45" t="s">
        <v>31</v>
      </c>
      <c r="E20" s="50"/>
      <c r="F20" s="25"/>
    </row>
    <row r="21" ht="22.8" customHeight="1" spans="1:6">
      <c r="A21" s="6"/>
      <c r="B21" s="45" t="s">
        <v>22</v>
      </c>
      <c r="C21" s="50"/>
      <c r="D21" s="45" t="s">
        <v>32</v>
      </c>
      <c r="E21" s="50">
        <v>466.00872</v>
      </c>
      <c r="F21" s="25"/>
    </row>
    <row r="22" ht="22.8" customHeight="1" spans="1:6">
      <c r="A22" s="6"/>
      <c r="B22" s="45" t="s">
        <v>22</v>
      </c>
      <c r="C22" s="50"/>
      <c r="D22" s="45" t="s">
        <v>33</v>
      </c>
      <c r="E22" s="50"/>
      <c r="F22" s="25"/>
    </row>
    <row r="23" ht="22.8" customHeight="1" spans="1:6">
      <c r="A23" s="6"/>
      <c r="B23" s="45" t="s">
        <v>22</v>
      </c>
      <c r="C23" s="50"/>
      <c r="D23" s="45" t="s">
        <v>34</v>
      </c>
      <c r="E23" s="50"/>
      <c r="F23" s="25"/>
    </row>
    <row r="24" ht="22.8" customHeight="1" spans="1:6">
      <c r="A24" s="6"/>
      <c r="B24" s="45" t="s">
        <v>22</v>
      </c>
      <c r="C24" s="50"/>
      <c r="D24" s="45" t="s">
        <v>35</v>
      </c>
      <c r="E24" s="50"/>
      <c r="F24" s="25"/>
    </row>
    <row r="25" ht="22.8" customHeight="1" spans="1:6">
      <c r="A25" s="6"/>
      <c r="B25" s="45" t="s">
        <v>22</v>
      </c>
      <c r="C25" s="50"/>
      <c r="D25" s="45" t="s">
        <v>36</v>
      </c>
      <c r="E25" s="50">
        <v>136.967548</v>
      </c>
      <c r="F25" s="25"/>
    </row>
    <row r="26" ht="22.8" customHeight="1" spans="1:6">
      <c r="A26" s="6"/>
      <c r="B26" s="45" t="s">
        <v>22</v>
      </c>
      <c r="C26" s="50"/>
      <c r="D26" s="45" t="s">
        <v>37</v>
      </c>
      <c r="E26" s="50"/>
      <c r="F26" s="25"/>
    </row>
    <row r="27" ht="22.8" customHeight="1" spans="1:6">
      <c r="A27" s="6"/>
      <c r="B27" s="45" t="s">
        <v>22</v>
      </c>
      <c r="C27" s="50"/>
      <c r="D27" s="45" t="s">
        <v>38</v>
      </c>
      <c r="E27" s="50"/>
      <c r="F27" s="25"/>
    </row>
    <row r="28" ht="22.8" customHeight="1" spans="1:6">
      <c r="A28" s="6"/>
      <c r="B28" s="45" t="s">
        <v>22</v>
      </c>
      <c r="C28" s="50"/>
      <c r="D28" s="45" t="s">
        <v>39</v>
      </c>
      <c r="E28" s="50"/>
      <c r="F28" s="25"/>
    </row>
    <row r="29" ht="22.8" customHeight="1" spans="1:6">
      <c r="A29" s="6"/>
      <c r="B29" s="45" t="s">
        <v>22</v>
      </c>
      <c r="C29" s="50"/>
      <c r="D29" s="45" t="s">
        <v>40</v>
      </c>
      <c r="E29" s="50"/>
      <c r="F29" s="25"/>
    </row>
    <row r="30" ht="22.8" customHeight="1" spans="1:6">
      <c r="A30" s="6"/>
      <c r="B30" s="45" t="s">
        <v>22</v>
      </c>
      <c r="C30" s="50"/>
      <c r="D30" s="45" t="s">
        <v>41</v>
      </c>
      <c r="E30" s="50">
        <v>626.685288</v>
      </c>
      <c r="F30" s="25"/>
    </row>
    <row r="31" ht="22.8" customHeight="1" spans="1:6">
      <c r="A31" s="6"/>
      <c r="B31" s="45" t="s">
        <v>22</v>
      </c>
      <c r="C31" s="50"/>
      <c r="D31" s="45" t="s">
        <v>42</v>
      </c>
      <c r="E31" s="50"/>
      <c r="F31" s="25"/>
    </row>
    <row r="32" ht="22.8" customHeight="1" spans="1:6">
      <c r="A32" s="6"/>
      <c r="B32" s="45" t="s">
        <v>22</v>
      </c>
      <c r="C32" s="50"/>
      <c r="D32" s="45" t="s">
        <v>43</v>
      </c>
      <c r="E32" s="50"/>
      <c r="F32" s="25"/>
    </row>
    <row r="33" ht="22.8" customHeight="1" spans="1:6">
      <c r="A33" s="6"/>
      <c r="B33" s="45" t="s">
        <v>22</v>
      </c>
      <c r="C33" s="50"/>
      <c r="D33" s="45" t="s">
        <v>44</v>
      </c>
      <c r="E33" s="50"/>
      <c r="F33" s="25"/>
    </row>
    <row r="34" ht="22.8" customHeight="1" spans="1:6">
      <c r="A34" s="6"/>
      <c r="B34" s="45" t="s">
        <v>22</v>
      </c>
      <c r="C34" s="50"/>
      <c r="D34" s="45" t="s">
        <v>45</v>
      </c>
      <c r="E34" s="50"/>
      <c r="F34" s="25"/>
    </row>
    <row r="35" ht="22.8" customHeight="1" spans="1:6">
      <c r="A35" s="6"/>
      <c r="B35" s="45" t="s">
        <v>22</v>
      </c>
      <c r="C35" s="50"/>
      <c r="D35" s="45" t="s">
        <v>46</v>
      </c>
      <c r="E35" s="50"/>
      <c r="F35" s="25"/>
    </row>
    <row r="36" ht="22.8" customHeight="1" spans="1:6">
      <c r="A36" s="9"/>
      <c r="B36" s="42" t="s">
        <v>47</v>
      </c>
      <c r="C36" s="43">
        <f>SUM(C6:C35)</f>
        <v>13921.448315</v>
      </c>
      <c r="D36" s="42" t="s">
        <v>48</v>
      </c>
      <c r="E36" s="43">
        <f>SUM(E6:E35)</f>
        <v>40088.051354</v>
      </c>
      <c r="F36" s="26"/>
    </row>
    <row r="37" ht="22.8" customHeight="1" spans="1:6">
      <c r="A37" s="6"/>
      <c r="B37" s="45" t="s">
        <v>49</v>
      </c>
      <c r="C37" s="46">
        <f>'1-1'!N7</f>
        <v>0</v>
      </c>
      <c r="D37" s="45" t="s">
        <v>50</v>
      </c>
      <c r="E37" s="50"/>
      <c r="F37" s="76"/>
    </row>
    <row r="38" ht="22.8" customHeight="1" spans="1:6">
      <c r="A38" s="77"/>
      <c r="B38" s="45" t="s">
        <v>51</v>
      </c>
      <c r="C38" s="46">
        <f>'1-1'!E7</f>
        <v>26166.603039</v>
      </c>
      <c r="D38" s="45" t="s">
        <v>52</v>
      </c>
      <c r="E38" s="50"/>
      <c r="F38" s="76"/>
    </row>
    <row r="39" ht="22.8" customHeight="1" spans="1:6">
      <c r="A39" s="77"/>
      <c r="B39" s="78"/>
      <c r="C39" s="78"/>
      <c r="D39" s="45" t="s">
        <v>53</v>
      </c>
      <c r="E39" s="50"/>
      <c r="F39" s="76"/>
    </row>
    <row r="40" ht="22.8" customHeight="1" spans="1:6">
      <c r="A40" s="79"/>
      <c r="B40" s="42" t="s">
        <v>54</v>
      </c>
      <c r="C40" s="43">
        <f>C36+C37+C38</f>
        <v>40088.051354</v>
      </c>
      <c r="D40" s="42" t="s">
        <v>55</v>
      </c>
      <c r="E40" s="43">
        <f>E36+E37+E39</f>
        <v>40088.051354</v>
      </c>
      <c r="F40" s="80"/>
    </row>
    <row r="41" ht="9.75" customHeight="1" spans="1:6">
      <c r="A41" s="72"/>
      <c r="B41" s="72"/>
      <c r="C41" s="81"/>
      <c r="D41" s="81"/>
      <c r="E41" s="72"/>
      <c r="F41" s="82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scale="74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  <col min="16" max="16" width="9.76666666666667" customWidth="1"/>
  </cols>
  <sheetData>
    <row r="1" ht="16.35" customHeight="1" spans="1:15">
      <c r="A1" s="1"/>
      <c r="B1" s="2"/>
      <c r="C1" s="28"/>
      <c r="D1" s="29"/>
      <c r="E1" s="29"/>
      <c r="F1" s="29"/>
      <c r="G1" s="28"/>
      <c r="H1" s="28"/>
      <c r="I1" s="28"/>
      <c r="J1" s="28"/>
      <c r="K1" s="28"/>
      <c r="L1" s="28"/>
      <c r="M1" s="28"/>
      <c r="N1" s="21" t="s">
        <v>56</v>
      </c>
      <c r="O1" s="6"/>
    </row>
    <row r="2" ht="22.8" customHeight="1" spans="1:15">
      <c r="A2" s="1"/>
      <c r="B2" s="3" t="s">
        <v>57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9.55" customHeight="1" spans="1:15">
      <c r="A3" s="4"/>
      <c r="B3" s="5" t="s">
        <v>4</v>
      </c>
      <c r="C3" s="5"/>
      <c r="D3" s="4"/>
      <c r="E3" s="4"/>
      <c r="F3" s="63"/>
      <c r="G3" s="4"/>
      <c r="H3" s="63"/>
      <c r="I3" s="63"/>
      <c r="J3" s="63"/>
      <c r="K3" s="63"/>
      <c r="L3" s="63"/>
      <c r="M3" s="63"/>
      <c r="N3" s="22" t="s">
        <v>5</v>
      </c>
      <c r="O3" s="23"/>
    </row>
    <row r="4" ht="24.4" customHeight="1" spans="1:15">
      <c r="A4" s="8"/>
      <c r="B4" s="30" t="s">
        <v>8</v>
      </c>
      <c r="C4" s="30"/>
      <c r="D4" s="30" t="s">
        <v>58</v>
      </c>
      <c r="E4" s="30" t="s">
        <v>59</v>
      </c>
      <c r="F4" s="30" t="s">
        <v>60</v>
      </c>
      <c r="G4" s="30" t="s">
        <v>61</v>
      </c>
      <c r="H4" s="30" t="s">
        <v>62</v>
      </c>
      <c r="I4" s="30" t="s">
        <v>63</v>
      </c>
      <c r="J4" s="30" t="s">
        <v>64</v>
      </c>
      <c r="K4" s="30" t="s">
        <v>65</v>
      </c>
      <c r="L4" s="30" t="s">
        <v>66</v>
      </c>
      <c r="M4" s="30" t="s">
        <v>67</v>
      </c>
      <c r="N4" s="30" t="s">
        <v>68</v>
      </c>
      <c r="O4" s="25"/>
    </row>
    <row r="5" ht="24.4" customHeight="1" spans="1:15">
      <c r="A5" s="8"/>
      <c r="B5" s="30" t="s">
        <v>69</v>
      </c>
      <c r="C5" s="30" t="s">
        <v>70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25"/>
    </row>
    <row r="6" ht="24.4" customHeight="1" spans="1:15">
      <c r="A6" s="8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25"/>
    </row>
    <row r="7" ht="22.8" customHeight="1" spans="1:15">
      <c r="A7" s="9"/>
      <c r="B7" s="10"/>
      <c r="C7" s="10" t="s">
        <v>71</v>
      </c>
      <c r="D7" s="31">
        <f>D8</f>
        <v>40088.051354</v>
      </c>
      <c r="E7" s="31">
        <f t="shared" ref="E7:N7" si="0">E8</f>
        <v>26166.603039</v>
      </c>
      <c r="F7" s="31">
        <f t="shared" si="0"/>
        <v>13921.448315</v>
      </c>
      <c r="G7" s="31">
        <f t="shared" si="0"/>
        <v>0</v>
      </c>
      <c r="H7" s="31">
        <f t="shared" si="0"/>
        <v>0</v>
      </c>
      <c r="I7" s="31">
        <f t="shared" si="0"/>
        <v>0</v>
      </c>
      <c r="J7" s="31">
        <f t="shared" si="0"/>
        <v>0</v>
      </c>
      <c r="K7" s="31">
        <f t="shared" si="0"/>
        <v>0</v>
      </c>
      <c r="L7" s="31">
        <f t="shared" si="0"/>
        <v>0</v>
      </c>
      <c r="M7" s="31">
        <f t="shared" si="0"/>
        <v>0</v>
      </c>
      <c r="N7" s="31">
        <f t="shared" si="0"/>
        <v>0</v>
      </c>
      <c r="O7" s="26"/>
    </row>
    <row r="8" ht="22.8" customHeight="1" spans="1:15">
      <c r="A8" s="8"/>
      <c r="B8" s="13"/>
      <c r="C8" s="13" t="s">
        <v>22</v>
      </c>
      <c r="D8" s="16">
        <f>SUM(D9:D10)</f>
        <v>40088.051354</v>
      </c>
      <c r="E8" s="16">
        <f>SUM(E9:E10)</f>
        <v>26166.603039</v>
      </c>
      <c r="F8" s="16">
        <f>SUM(F9:F10)</f>
        <v>13921.448315</v>
      </c>
      <c r="G8" s="16">
        <f t="shared" ref="E8:N8" si="1">SUM(G9)</f>
        <v>0</v>
      </c>
      <c r="H8" s="16">
        <f t="shared" si="1"/>
        <v>0</v>
      </c>
      <c r="I8" s="16">
        <f t="shared" si="1"/>
        <v>0</v>
      </c>
      <c r="J8" s="16">
        <f t="shared" si="1"/>
        <v>0</v>
      </c>
      <c r="K8" s="16">
        <f t="shared" si="1"/>
        <v>0</v>
      </c>
      <c r="L8" s="16">
        <f t="shared" si="1"/>
        <v>0</v>
      </c>
      <c r="M8" s="16">
        <f t="shared" si="1"/>
        <v>0</v>
      </c>
      <c r="N8" s="16">
        <f t="shared" si="1"/>
        <v>0</v>
      </c>
      <c r="O8" s="24"/>
    </row>
    <row r="9" ht="22.8" customHeight="1" spans="1:15">
      <c r="A9" s="8"/>
      <c r="B9" s="13">
        <v>206001</v>
      </c>
      <c r="C9" s="13" t="s">
        <v>72</v>
      </c>
      <c r="D9" s="17">
        <f>SUM(E9:N9)</f>
        <v>39887.362854</v>
      </c>
      <c r="E9" s="18">
        <v>26034.029639</v>
      </c>
      <c r="F9" s="18">
        <v>13853.333215</v>
      </c>
      <c r="G9" s="18"/>
      <c r="H9" s="18"/>
      <c r="I9" s="18"/>
      <c r="J9" s="18"/>
      <c r="K9" s="18"/>
      <c r="L9" s="18"/>
      <c r="M9" s="18"/>
      <c r="N9" s="18"/>
      <c r="O9" s="24"/>
    </row>
    <row r="10" customFormat="1" ht="22.8" customHeight="1" spans="1:15">
      <c r="A10" s="8"/>
      <c r="B10" s="13">
        <v>206203</v>
      </c>
      <c r="C10" s="13" t="s">
        <v>73</v>
      </c>
      <c r="D10" s="17">
        <f>SUM(E10:N10)</f>
        <v>200.6885</v>
      </c>
      <c r="E10" s="18">
        <v>132.5734</v>
      </c>
      <c r="F10" s="18">
        <v>68.1151</v>
      </c>
      <c r="G10" s="18"/>
      <c r="H10" s="18"/>
      <c r="I10" s="18"/>
      <c r="J10" s="18"/>
      <c r="K10" s="18"/>
      <c r="L10" s="18"/>
      <c r="M10" s="18"/>
      <c r="N10" s="18"/>
      <c r="O10" s="2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workbookViewId="0">
      <pane ySplit="6" topLeftCell="A25" activePane="bottomLeft" state="frozen"/>
      <selection/>
      <selection pane="bottomLeft" activeCell="J45" sqref="J45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</cols>
  <sheetData>
    <row r="1" ht="16.35" customHeight="1" spans="1:12">
      <c r="A1" s="1"/>
      <c r="B1" s="2"/>
      <c r="C1" s="2"/>
      <c r="D1" s="2"/>
      <c r="E1" s="28"/>
      <c r="F1" s="28"/>
      <c r="G1" s="29"/>
      <c r="H1" s="29"/>
      <c r="I1" s="29"/>
      <c r="J1" s="29"/>
      <c r="K1" s="21" t="s">
        <v>74</v>
      </c>
      <c r="L1" s="6"/>
    </row>
    <row r="2" ht="22.8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9.55" customHeight="1" spans="1:12">
      <c r="A3" s="4"/>
      <c r="B3" s="5" t="s">
        <v>4</v>
      </c>
      <c r="C3" s="5"/>
      <c r="D3" s="5"/>
      <c r="E3" s="5"/>
      <c r="F3" s="5"/>
      <c r="G3" s="4"/>
      <c r="H3" s="4"/>
      <c r="I3" s="63"/>
      <c r="J3" s="63"/>
      <c r="K3" s="22" t="s">
        <v>5</v>
      </c>
      <c r="L3" s="23"/>
    </row>
    <row r="4" ht="24.4" customHeight="1" spans="1:12">
      <c r="A4" s="6"/>
      <c r="B4" s="7" t="s">
        <v>8</v>
      </c>
      <c r="C4" s="7"/>
      <c r="D4" s="7"/>
      <c r="E4" s="7"/>
      <c r="F4" s="7"/>
      <c r="G4" s="7" t="s">
        <v>58</v>
      </c>
      <c r="H4" s="7" t="s">
        <v>76</v>
      </c>
      <c r="I4" s="7" t="s">
        <v>77</v>
      </c>
      <c r="J4" s="7" t="s">
        <v>78</v>
      </c>
      <c r="K4" s="7" t="s">
        <v>79</v>
      </c>
      <c r="L4" s="24"/>
    </row>
    <row r="5" ht="24.4" customHeight="1" spans="1:12">
      <c r="A5" s="8"/>
      <c r="B5" s="7" t="s">
        <v>80</v>
      </c>
      <c r="C5" s="7"/>
      <c r="D5" s="7"/>
      <c r="E5" s="7" t="s">
        <v>69</v>
      </c>
      <c r="F5" s="7" t="s">
        <v>70</v>
      </c>
      <c r="G5" s="7"/>
      <c r="H5" s="7"/>
      <c r="I5" s="7"/>
      <c r="J5" s="7"/>
      <c r="K5" s="7"/>
      <c r="L5" s="24"/>
    </row>
    <row r="6" ht="24.4" customHeight="1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7"/>
      <c r="K6" s="7"/>
      <c r="L6" s="25"/>
    </row>
    <row r="7" ht="22.8" customHeight="1" spans="1:12">
      <c r="A7" s="9"/>
      <c r="B7" s="10"/>
      <c r="C7" s="10"/>
      <c r="D7" s="10"/>
      <c r="E7" s="10"/>
      <c r="F7" s="10" t="s">
        <v>71</v>
      </c>
      <c r="G7" s="31">
        <f>G8</f>
        <v>40088.051354</v>
      </c>
      <c r="H7" s="31">
        <f>H8</f>
        <v>2168.734457</v>
      </c>
      <c r="I7" s="31">
        <f>I8</f>
        <v>37919.316897</v>
      </c>
      <c r="J7" s="31">
        <f>J8</f>
        <v>0</v>
      </c>
      <c r="K7" s="31">
        <f>K8</f>
        <v>0</v>
      </c>
      <c r="L7" s="26"/>
    </row>
    <row r="8" ht="22.8" customHeight="1" spans="1:12">
      <c r="A8" s="8"/>
      <c r="B8" s="13"/>
      <c r="C8" s="13"/>
      <c r="D8" s="13"/>
      <c r="E8" s="13"/>
      <c r="F8" s="13" t="s">
        <v>22</v>
      </c>
      <c r="G8" s="16">
        <f>G9</f>
        <v>40088.051354</v>
      </c>
      <c r="H8" s="16">
        <f>H9</f>
        <v>2168.734457</v>
      </c>
      <c r="I8" s="16">
        <f>I9</f>
        <v>37919.316897</v>
      </c>
      <c r="J8" s="16">
        <f>J9</f>
        <v>0</v>
      </c>
      <c r="K8" s="16">
        <f>K9</f>
        <v>0</v>
      </c>
      <c r="L8" s="24"/>
    </row>
    <row r="9" ht="22.8" customHeight="1" spans="1:12">
      <c r="A9" s="8"/>
      <c r="B9" s="13"/>
      <c r="C9" s="13"/>
      <c r="D9" s="13"/>
      <c r="E9" s="13"/>
      <c r="F9" s="13" t="s">
        <v>72</v>
      </c>
      <c r="G9" s="16">
        <f>SUM(G10:G37)</f>
        <v>40088.051354</v>
      </c>
      <c r="H9" s="16">
        <f>SUM(H10:H37)</f>
        <v>2168.734457</v>
      </c>
      <c r="I9" s="16">
        <f>SUM(I10:I37)</f>
        <v>37919.316897</v>
      </c>
      <c r="J9" s="16">
        <f>SUM(J10:J37)</f>
        <v>0</v>
      </c>
      <c r="K9" s="16">
        <f>SUM(K10:K37)</f>
        <v>0</v>
      </c>
      <c r="L9" s="24"/>
    </row>
    <row r="10" ht="22.8" customHeight="1" spans="1:12">
      <c r="A10" s="8"/>
      <c r="B10" s="33">
        <v>213</v>
      </c>
      <c r="C10" s="33" t="s">
        <v>84</v>
      </c>
      <c r="D10" s="33" t="s">
        <v>84</v>
      </c>
      <c r="E10" s="13">
        <v>206001</v>
      </c>
      <c r="F10" s="13" t="s">
        <v>85</v>
      </c>
      <c r="G10" s="16">
        <f t="shared" ref="G10:G18" si="0">SUM(H10:K10)</f>
        <v>1170.204867</v>
      </c>
      <c r="H10" s="18">
        <v>1170.204867</v>
      </c>
      <c r="I10" s="18"/>
      <c r="J10" s="18"/>
      <c r="K10" s="18"/>
      <c r="L10" s="25"/>
    </row>
    <row r="11" ht="22.8" customHeight="1" spans="1:12">
      <c r="A11" s="8"/>
      <c r="B11" s="33" t="s">
        <v>86</v>
      </c>
      <c r="C11" s="33" t="s">
        <v>84</v>
      </c>
      <c r="D11" s="33" t="s">
        <v>87</v>
      </c>
      <c r="E11" s="13">
        <v>206001</v>
      </c>
      <c r="F11" s="13" t="s">
        <v>88</v>
      </c>
      <c r="G11" s="16">
        <f t="shared" si="0"/>
        <v>533.834587</v>
      </c>
      <c r="H11" s="18">
        <v>533.834587</v>
      </c>
      <c r="I11" s="18"/>
      <c r="J11" s="18"/>
      <c r="K11" s="18"/>
      <c r="L11" s="25"/>
    </row>
    <row r="12" ht="22.8" customHeight="1" spans="1:12">
      <c r="A12" s="8"/>
      <c r="B12" s="33" t="s">
        <v>89</v>
      </c>
      <c r="C12" s="33" t="s">
        <v>90</v>
      </c>
      <c r="D12" s="33" t="s">
        <v>90</v>
      </c>
      <c r="E12" s="13">
        <v>206001</v>
      </c>
      <c r="F12" s="13" t="s">
        <v>91</v>
      </c>
      <c r="G12" s="16">
        <f t="shared" si="0"/>
        <v>208.41584</v>
      </c>
      <c r="H12" s="18">
        <v>208.41584</v>
      </c>
      <c r="I12" s="18"/>
      <c r="J12" s="18"/>
      <c r="K12" s="18"/>
      <c r="L12" s="25"/>
    </row>
    <row r="13" ht="22.8" customHeight="1" spans="1:12">
      <c r="A13" s="8"/>
      <c r="B13" s="33" t="s">
        <v>92</v>
      </c>
      <c r="C13" s="33" t="s">
        <v>93</v>
      </c>
      <c r="D13" s="33" t="s">
        <v>84</v>
      </c>
      <c r="E13" s="13">
        <v>206001</v>
      </c>
      <c r="F13" s="13" t="s">
        <v>94</v>
      </c>
      <c r="G13" s="16">
        <f t="shared" si="0"/>
        <v>88.699932</v>
      </c>
      <c r="H13" s="18">
        <v>88.699932</v>
      </c>
      <c r="I13" s="18"/>
      <c r="J13" s="18"/>
      <c r="K13" s="18"/>
      <c r="L13" s="25"/>
    </row>
    <row r="14" ht="22.8" customHeight="1" spans="1:12">
      <c r="A14" s="8"/>
      <c r="B14" s="33" t="s">
        <v>92</v>
      </c>
      <c r="C14" s="33" t="s">
        <v>93</v>
      </c>
      <c r="D14" s="33" t="s">
        <v>95</v>
      </c>
      <c r="E14" s="13">
        <v>206001</v>
      </c>
      <c r="F14" s="13" t="s">
        <v>96</v>
      </c>
      <c r="G14" s="16">
        <f t="shared" si="0"/>
        <v>30.611683</v>
      </c>
      <c r="H14" s="18">
        <v>30.611683</v>
      </c>
      <c r="I14" s="18"/>
      <c r="J14" s="18"/>
      <c r="K14" s="18"/>
      <c r="L14" s="25"/>
    </row>
    <row r="15" ht="22.8" customHeight="1" spans="1:12">
      <c r="A15" s="8"/>
      <c r="B15" s="33" t="s">
        <v>97</v>
      </c>
      <c r="C15" s="33" t="s">
        <v>95</v>
      </c>
      <c r="D15" s="33" t="s">
        <v>84</v>
      </c>
      <c r="E15" s="13">
        <v>206001</v>
      </c>
      <c r="F15" s="13" t="s">
        <v>98</v>
      </c>
      <c r="G15" s="16">
        <f t="shared" si="0"/>
        <v>136.967548</v>
      </c>
      <c r="H15" s="18">
        <v>136.967548</v>
      </c>
      <c r="I15" s="18"/>
      <c r="J15" s="18"/>
      <c r="K15" s="18"/>
      <c r="L15" s="25"/>
    </row>
    <row r="16" ht="22.8" customHeight="1" spans="1:12">
      <c r="A16" s="8"/>
      <c r="B16" s="33" t="s">
        <v>86</v>
      </c>
      <c r="C16" s="33" t="s">
        <v>84</v>
      </c>
      <c r="D16" s="33" t="s">
        <v>95</v>
      </c>
      <c r="E16" s="13">
        <v>206001</v>
      </c>
      <c r="F16" s="13" t="s">
        <v>99</v>
      </c>
      <c r="G16" s="16">
        <f t="shared" si="0"/>
        <v>83.831699</v>
      </c>
      <c r="H16" s="18"/>
      <c r="I16" s="18">
        <v>83.831699</v>
      </c>
      <c r="J16" s="18"/>
      <c r="K16" s="18"/>
      <c r="L16" s="25"/>
    </row>
    <row r="17" ht="22.8" customHeight="1" spans="1:12">
      <c r="A17" s="8"/>
      <c r="B17" s="33" t="s">
        <v>86</v>
      </c>
      <c r="C17" s="33" t="s">
        <v>84</v>
      </c>
      <c r="D17" s="33" t="s">
        <v>100</v>
      </c>
      <c r="E17" s="13">
        <v>206001</v>
      </c>
      <c r="F17" s="13" t="s">
        <v>101</v>
      </c>
      <c r="G17" s="16">
        <f t="shared" si="0"/>
        <v>6.7213</v>
      </c>
      <c r="H17" s="18"/>
      <c r="I17" s="18">
        <v>6.7213</v>
      </c>
      <c r="J17" s="18"/>
      <c r="K17" s="18"/>
      <c r="L17" s="25"/>
    </row>
    <row r="18" ht="22.8" customHeight="1" spans="1:12">
      <c r="A18" s="8"/>
      <c r="B18" s="33" t="s">
        <v>86</v>
      </c>
      <c r="C18" s="33" t="s">
        <v>84</v>
      </c>
      <c r="D18" s="33" t="s">
        <v>102</v>
      </c>
      <c r="E18" s="13">
        <v>206001</v>
      </c>
      <c r="F18" s="13" t="s">
        <v>103</v>
      </c>
      <c r="G18" s="16">
        <f t="shared" si="0"/>
        <v>439.093008</v>
      </c>
      <c r="H18" s="18"/>
      <c r="I18" s="18">
        <v>439.093008</v>
      </c>
      <c r="J18" s="18"/>
      <c r="K18" s="18"/>
      <c r="L18" s="25"/>
    </row>
    <row r="19" ht="22.8" customHeight="1" spans="1:12">
      <c r="A19" s="8"/>
      <c r="B19" s="33" t="s">
        <v>86</v>
      </c>
      <c r="C19" s="33" t="s">
        <v>84</v>
      </c>
      <c r="D19" s="33" t="s">
        <v>104</v>
      </c>
      <c r="E19" s="13">
        <v>206001</v>
      </c>
      <c r="F19" s="13" t="s">
        <v>105</v>
      </c>
      <c r="G19" s="16">
        <f t="shared" ref="G19:G37" si="1">SUM(H19:K19)</f>
        <v>187.955164</v>
      </c>
      <c r="H19" s="18"/>
      <c r="I19" s="18">
        <v>187.955164</v>
      </c>
      <c r="J19" s="18"/>
      <c r="K19" s="18"/>
      <c r="L19" s="25"/>
    </row>
    <row r="20" ht="22.8" customHeight="1" spans="1:12">
      <c r="A20" s="8"/>
      <c r="B20" s="33" t="s">
        <v>86</v>
      </c>
      <c r="C20" s="33" t="s">
        <v>84</v>
      </c>
      <c r="D20" s="33" t="s">
        <v>106</v>
      </c>
      <c r="E20" s="13">
        <v>206001</v>
      </c>
      <c r="F20" s="13" t="s">
        <v>107</v>
      </c>
      <c r="G20" s="16">
        <f t="shared" si="1"/>
        <v>6e-6</v>
      </c>
      <c r="H20" s="18"/>
      <c r="I20" s="18">
        <v>6e-6</v>
      </c>
      <c r="J20" s="18"/>
      <c r="K20" s="18"/>
      <c r="L20" s="25"/>
    </row>
    <row r="21" ht="22.8" customHeight="1" spans="1:12">
      <c r="A21" s="8"/>
      <c r="B21" s="33" t="s">
        <v>86</v>
      </c>
      <c r="C21" s="33" t="s">
        <v>84</v>
      </c>
      <c r="D21" s="33" t="s">
        <v>108</v>
      </c>
      <c r="E21" s="13">
        <v>206001</v>
      </c>
      <c r="F21" s="13" t="s">
        <v>109</v>
      </c>
      <c r="G21" s="16">
        <f t="shared" si="1"/>
        <v>4677.7045</v>
      </c>
      <c r="H21" s="18"/>
      <c r="I21" s="18">
        <v>4677.7045</v>
      </c>
      <c r="J21" s="18"/>
      <c r="K21" s="18"/>
      <c r="L21" s="25"/>
    </row>
    <row r="22" ht="22.8" customHeight="1" spans="1:12">
      <c r="A22" s="8"/>
      <c r="B22" s="33" t="s">
        <v>86</v>
      </c>
      <c r="C22" s="33" t="s">
        <v>84</v>
      </c>
      <c r="D22" s="33" t="s">
        <v>110</v>
      </c>
      <c r="E22" s="13">
        <v>206001</v>
      </c>
      <c r="F22" s="13" t="s">
        <v>111</v>
      </c>
      <c r="G22" s="16">
        <f t="shared" si="1"/>
        <v>20</v>
      </c>
      <c r="H22" s="18"/>
      <c r="I22" s="18">
        <v>20</v>
      </c>
      <c r="J22" s="18"/>
      <c r="K22" s="18"/>
      <c r="L22" s="25"/>
    </row>
    <row r="23" ht="22.8" customHeight="1" spans="1:12">
      <c r="A23" s="8"/>
      <c r="B23" s="33" t="s">
        <v>86</v>
      </c>
      <c r="C23" s="33" t="s">
        <v>84</v>
      </c>
      <c r="D23" s="33" t="s">
        <v>112</v>
      </c>
      <c r="E23" s="13">
        <v>206001</v>
      </c>
      <c r="F23" s="13" t="s">
        <v>113</v>
      </c>
      <c r="G23" s="16">
        <f t="shared" si="1"/>
        <v>420.64</v>
      </c>
      <c r="H23" s="18"/>
      <c r="I23" s="18">
        <v>420.64</v>
      </c>
      <c r="J23" s="18"/>
      <c r="K23" s="18"/>
      <c r="L23" s="25"/>
    </row>
    <row r="24" ht="22.8" customHeight="1" spans="1:12">
      <c r="A24" s="8"/>
      <c r="B24" s="33" t="s">
        <v>86</v>
      </c>
      <c r="C24" s="33" t="s">
        <v>84</v>
      </c>
      <c r="D24" s="33" t="s">
        <v>114</v>
      </c>
      <c r="E24" s="13">
        <v>206001</v>
      </c>
      <c r="F24" s="13" t="s">
        <v>115</v>
      </c>
      <c r="G24" s="16">
        <f t="shared" si="1"/>
        <v>23.48</v>
      </c>
      <c r="H24" s="18"/>
      <c r="I24" s="18">
        <v>23.48</v>
      </c>
      <c r="J24" s="18"/>
      <c r="K24" s="18"/>
      <c r="L24" s="25"/>
    </row>
    <row r="25" ht="22.8" customHeight="1" spans="1:12">
      <c r="A25" s="8"/>
      <c r="B25" s="33" t="s">
        <v>86</v>
      </c>
      <c r="C25" s="33" t="s">
        <v>84</v>
      </c>
      <c r="D25" s="33" t="s">
        <v>116</v>
      </c>
      <c r="E25" s="13">
        <v>206001</v>
      </c>
      <c r="F25" s="13" t="s">
        <v>117</v>
      </c>
      <c r="G25" s="16">
        <f t="shared" si="1"/>
        <v>1495</v>
      </c>
      <c r="H25" s="18"/>
      <c r="I25" s="18">
        <v>1495</v>
      </c>
      <c r="J25" s="18"/>
      <c r="K25" s="18"/>
      <c r="L25" s="25"/>
    </row>
    <row r="26" ht="22.8" customHeight="1" spans="1:12">
      <c r="A26" s="8"/>
      <c r="B26" s="33" t="s">
        <v>86</v>
      </c>
      <c r="C26" s="33" t="s">
        <v>84</v>
      </c>
      <c r="D26" s="33" t="s">
        <v>118</v>
      </c>
      <c r="E26" s="13">
        <v>206001</v>
      </c>
      <c r="F26" s="13" t="s">
        <v>119</v>
      </c>
      <c r="G26" s="16">
        <f t="shared" si="1"/>
        <v>21317.200305</v>
      </c>
      <c r="H26" s="18"/>
      <c r="I26" s="18">
        <v>21317.200305</v>
      </c>
      <c r="J26" s="18"/>
      <c r="K26" s="18"/>
      <c r="L26" s="25"/>
    </row>
    <row r="27" ht="22.8" customHeight="1" spans="1:12">
      <c r="A27" s="8"/>
      <c r="B27" s="33" t="s">
        <v>86</v>
      </c>
      <c r="C27" s="33" t="s">
        <v>90</v>
      </c>
      <c r="D27" s="33" t="s">
        <v>87</v>
      </c>
      <c r="E27" s="13">
        <v>206001</v>
      </c>
      <c r="F27" s="13" t="s">
        <v>120</v>
      </c>
      <c r="G27" s="16">
        <f t="shared" si="1"/>
        <v>825</v>
      </c>
      <c r="H27" s="18"/>
      <c r="I27" s="18">
        <v>825</v>
      </c>
      <c r="J27" s="18"/>
      <c r="K27" s="18"/>
      <c r="L27" s="25"/>
    </row>
    <row r="28" ht="22.8" customHeight="1" spans="1:12">
      <c r="A28" s="8"/>
      <c r="B28" s="33" t="s">
        <v>86</v>
      </c>
      <c r="C28" s="33" t="s">
        <v>90</v>
      </c>
      <c r="D28" s="33" t="s">
        <v>90</v>
      </c>
      <c r="E28" s="13">
        <v>206001</v>
      </c>
      <c r="F28" s="13" t="s">
        <v>121</v>
      </c>
      <c r="G28" s="16">
        <f t="shared" si="1"/>
        <v>626.84117</v>
      </c>
      <c r="H28" s="18"/>
      <c r="I28" s="18">
        <v>626.84117</v>
      </c>
      <c r="J28" s="18"/>
      <c r="K28" s="18"/>
      <c r="L28" s="25"/>
    </row>
    <row r="29" ht="22.8" customHeight="1" spans="1:12">
      <c r="A29" s="8"/>
      <c r="B29" s="33" t="s">
        <v>86</v>
      </c>
      <c r="C29" s="33" t="s">
        <v>90</v>
      </c>
      <c r="D29" s="33" t="s">
        <v>118</v>
      </c>
      <c r="E29" s="13">
        <v>206001</v>
      </c>
      <c r="F29" s="13" t="s">
        <v>122</v>
      </c>
      <c r="G29" s="16">
        <f t="shared" si="1"/>
        <v>4114.3531</v>
      </c>
      <c r="H29" s="18"/>
      <c r="I29" s="18">
        <v>4114.3531</v>
      </c>
      <c r="J29" s="18"/>
      <c r="K29" s="18"/>
      <c r="L29" s="25"/>
    </row>
    <row r="30" ht="22.8" customHeight="1" spans="1:12">
      <c r="A30" s="8"/>
      <c r="B30" s="33" t="s">
        <v>86</v>
      </c>
      <c r="C30" s="33" t="s">
        <v>123</v>
      </c>
      <c r="D30" s="33" t="s">
        <v>84</v>
      </c>
      <c r="E30" s="13">
        <v>206001</v>
      </c>
      <c r="F30" s="13" t="s">
        <v>124</v>
      </c>
      <c r="G30" s="16">
        <f t="shared" si="1"/>
        <v>215</v>
      </c>
      <c r="H30" s="18"/>
      <c r="I30" s="18">
        <v>215</v>
      </c>
      <c r="J30" s="18"/>
      <c r="K30" s="18"/>
      <c r="L30" s="25"/>
    </row>
    <row r="31" ht="22.8" customHeight="1" spans="1:12">
      <c r="A31" s="8"/>
      <c r="B31" s="33" t="s">
        <v>86</v>
      </c>
      <c r="C31" s="33" t="s">
        <v>123</v>
      </c>
      <c r="D31" s="33" t="s">
        <v>100</v>
      </c>
      <c r="E31" s="13">
        <v>206001</v>
      </c>
      <c r="F31" s="13" t="s">
        <v>125</v>
      </c>
      <c r="G31" s="16">
        <f t="shared" si="1"/>
        <v>464.180889</v>
      </c>
      <c r="H31" s="18"/>
      <c r="I31" s="18">
        <v>464.180889</v>
      </c>
      <c r="J31" s="18"/>
      <c r="K31" s="18"/>
      <c r="L31" s="25"/>
    </row>
    <row r="32" ht="22.8" customHeight="1" spans="1:12">
      <c r="A32" s="8"/>
      <c r="B32" s="33" t="s">
        <v>86</v>
      </c>
      <c r="C32" s="33" t="s">
        <v>123</v>
      </c>
      <c r="D32" s="33" t="s">
        <v>118</v>
      </c>
      <c r="E32" s="13">
        <v>206001</v>
      </c>
      <c r="F32" s="13" t="s">
        <v>126</v>
      </c>
      <c r="G32" s="16">
        <f t="shared" si="1"/>
        <v>1435.761048</v>
      </c>
      <c r="H32" s="18"/>
      <c r="I32" s="18">
        <v>1435.761048</v>
      </c>
      <c r="J32" s="18"/>
      <c r="K32" s="18"/>
      <c r="L32" s="25"/>
    </row>
    <row r="33" ht="22.8" customHeight="1" spans="1:12">
      <c r="A33" s="8"/>
      <c r="B33" s="33" t="s">
        <v>86</v>
      </c>
      <c r="C33" s="33" t="s">
        <v>104</v>
      </c>
      <c r="D33" s="33" t="s">
        <v>118</v>
      </c>
      <c r="E33" s="13">
        <v>206001</v>
      </c>
      <c r="F33" s="13" t="s">
        <v>127</v>
      </c>
      <c r="G33" s="16">
        <f t="shared" si="1"/>
        <v>473.6807</v>
      </c>
      <c r="H33" s="18"/>
      <c r="I33" s="18">
        <v>473.6807</v>
      </c>
      <c r="J33" s="18"/>
      <c r="K33" s="18"/>
      <c r="L33" s="25"/>
    </row>
    <row r="34" ht="22.8" customHeight="1" spans="1:12">
      <c r="A34" s="8"/>
      <c r="B34" s="33" t="s">
        <v>128</v>
      </c>
      <c r="C34" s="33" t="s">
        <v>95</v>
      </c>
      <c r="D34" s="33" t="s">
        <v>118</v>
      </c>
      <c r="E34" s="13">
        <v>206001</v>
      </c>
      <c r="F34" s="13" t="s">
        <v>129</v>
      </c>
      <c r="G34" s="16">
        <f t="shared" si="1"/>
        <v>410.00872</v>
      </c>
      <c r="H34" s="18"/>
      <c r="I34" s="18">
        <v>410.00872</v>
      </c>
      <c r="J34" s="18"/>
      <c r="K34" s="18"/>
      <c r="L34" s="25"/>
    </row>
    <row r="35" ht="22.8" customHeight="1" spans="1:12">
      <c r="A35" s="8"/>
      <c r="B35" s="33" t="s">
        <v>128</v>
      </c>
      <c r="C35" s="33" t="s">
        <v>118</v>
      </c>
      <c r="D35" s="33" t="s">
        <v>118</v>
      </c>
      <c r="E35" s="13">
        <v>206001</v>
      </c>
      <c r="F35" s="13" t="s">
        <v>130</v>
      </c>
      <c r="G35" s="16">
        <f t="shared" si="1"/>
        <v>56</v>
      </c>
      <c r="H35" s="18"/>
      <c r="I35" s="18">
        <v>56</v>
      </c>
      <c r="J35" s="18"/>
      <c r="K35" s="18"/>
      <c r="L35" s="25"/>
    </row>
    <row r="36" ht="22.8" customHeight="1" spans="1:12">
      <c r="A36" s="8"/>
      <c r="B36" s="33" t="s">
        <v>131</v>
      </c>
      <c r="C36" s="33" t="s">
        <v>87</v>
      </c>
      <c r="D36" s="33" t="s">
        <v>95</v>
      </c>
      <c r="E36" s="13">
        <v>206001</v>
      </c>
      <c r="F36" s="13" t="s">
        <v>132</v>
      </c>
      <c r="G36" s="16">
        <f t="shared" si="1"/>
        <v>626.685288</v>
      </c>
      <c r="H36" s="18"/>
      <c r="I36" s="18">
        <v>626.685288</v>
      </c>
      <c r="J36" s="18"/>
      <c r="K36" s="18"/>
      <c r="L36" s="25"/>
    </row>
    <row r="37" ht="22.8" customHeight="1" spans="1:12">
      <c r="A37" s="8"/>
      <c r="B37" s="33" t="s">
        <v>133</v>
      </c>
      <c r="C37" s="33" t="s">
        <v>102</v>
      </c>
      <c r="D37" s="33" t="s">
        <v>134</v>
      </c>
      <c r="E37" s="13">
        <v>206001</v>
      </c>
      <c r="F37" s="13" t="s">
        <v>135</v>
      </c>
      <c r="G37" s="16">
        <f t="shared" si="1"/>
        <v>0.18</v>
      </c>
      <c r="H37" s="18"/>
      <c r="I37" s="18">
        <v>0.18</v>
      </c>
      <c r="J37" s="18"/>
      <c r="K37" s="18"/>
      <c r="L37" s="25"/>
    </row>
    <row r="38" ht="9.75" customHeight="1" spans="1:12">
      <c r="A38" s="19"/>
      <c r="B38" s="20"/>
      <c r="C38" s="20"/>
      <c r="D38" s="20"/>
      <c r="E38" s="20"/>
      <c r="F38" s="19"/>
      <c r="G38" s="75"/>
      <c r="H38" s="19"/>
      <c r="I38" s="19"/>
      <c r="J38" s="20"/>
      <c r="K38" s="20"/>
      <c r="L38" s="27"/>
    </row>
  </sheetData>
  <mergeCells count="13">
    <mergeCell ref="B1:D1"/>
    <mergeCell ref="B2:K2"/>
    <mergeCell ref="B3:F3"/>
    <mergeCell ref="B4:F4"/>
    <mergeCell ref="B5:D5"/>
    <mergeCell ref="A10:A37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22" activePane="bottomLeft" state="frozen"/>
      <selection/>
      <selection pane="bottomLeft" activeCell="H11" sqref="H11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2" width="9.76666666666667" customWidth="1"/>
  </cols>
  <sheetData>
    <row r="1" ht="16.25" customHeight="1" spans="1:9">
      <c r="A1" s="65"/>
      <c r="B1" s="2"/>
      <c r="C1" s="66"/>
      <c r="D1" s="66"/>
      <c r="E1" s="28"/>
      <c r="F1" s="28"/>
      <c r="G1" s="28"/>
      <c r="H1" s="67" t="s">
        <v>136</v>
      </c>
      <c r="I1" s="73" t="s">
        <v>2</v>
      </c>
    </row>
    <row r="2" ht="22.8" customHeight="1" spans="1:9">
      <c r="A2" s="66"/>
      <c r="B2" s="68" t="s">
        <v>137</v>
      </c>
      <c r="C2" s="68"/>
      <c r="D2" s="68"/>
      <c r="E2" s="68"/>
      <c r="F2" s="68"/>
      <c r="G2" s="68"/>
      <c r="H2" s="68"/>
      <c r="I2" s="73"/>
    </row>
    <row r="3" ht="19.55" customHeight="1" spans="1:9">
      <c r="A3" s="69"/>
      <c r="B3" s="5" t="s">
        <v>4</v>
      </c>
      <c r="C3" s="5"/>
      <c r="D3" s="55"/>
      <c r="E3" s="55"/>
      <c r="F3" s="55"/>
      <c r="G3" s="55"/>
      <c r="H3" s="70" t="s">
        <v>5</v>
      </c>
      <c r="I3" s="74"/>
    </row>
    <row r="4" ht="24.4" customHeight="1" spans="1:9">
      <c r="A4" s="71"/>
      <c r="B4" s="40" t="s">
        <v>6</v>
      </c>
      <c r="C4" s="40"/>
      <c r="D4" s="40" t="s">
        <v>7</v>
      </c>
      <c r="E4" s="40"/>
      <c r="F4" s="40"/>
      <c r="G4" s="40"/>
      <c r="H4" s="40"/>
      <c r="I4" s="53"/>
    </row>
    <row r="5" ht="24.4" customHeight="1" spans="1:9">
      <c r="A5" s="71"/>
      <c r="B5" s="40" t="s">
        <v>8</v>
      </c>
      <c r="C5" s="40" t="s">
        <v>9</v>
      </c>
      <c r="D5" s="40" t="s">
        <v>8</v>
      </c>
      <c r="E5" s="40" t="s">
        <v>58</v>
      </c>
      <c r="F5" s="40" t="s">
        <v>138</v>
      </c>
      <c r="G5" s="40" t="s">
        <v>139</v>
      </c>
      <c r="H5" s="40" t="s">
        <v>140</v>
      </c>
      <c r="I5" s="53"/>
    </row>
    <row r="6" ht="22.8" customHeight="1" spans="1:9">
      <c r="A6" s="6"/>
      <c r="B6" s="45" t="s">
        <v>141</v>
      </c>
      <c r="C6" s="46">
        <f>SUM(C7:C9)</f>
        <v>13921.448315</v>
      </c>
      <c r="D6" s="45" t="s">
        <v>142</v>
      </c>
      <c r="E6" s="46">
        <f>F6+G6+H6</f>
        <v>40088.051354</v>
      </c>
      <c r="F6" s="50">
        <f>SUM(F7:F33)</f>
        <v>39461.366066</v>
      </c>
      <c r="G6" s="50">
        <f>SUM(G7:G33)</f>
        <v>626.685288</v>
      </c>
      <c r="H6" s="50"/>
      <c r="I6" s="25"/>
    </row>
    <row r="7" ht="22.8" customHeight="1" spans="1:9">
      <c r="A7" s="6"/>
      <c r="B7" s="45" t="s">
        <v>143</v>
      </c>
      <c r="C7" s="46">
        <f>'2-1'!G7</f>
        <v>13921.448315</v>
      </c>
      <c r="D7" s="45" t="s">
        <v>144</v>
      </c>
      <c r="E7" s="46">
        <f t="shared" ref="E7:E33" si="0">F7+G7+H7</f>
        <v>0</v>
      </c>
      <c r="F7" s="50"/>
      <c r="G7" s="50"/>
      <c r="H7" s="50"/>
      <c r="I7" s="25"/>
    </row>
    <row r="8" ht="22.8" customHeight="1" spans="1:9">
      <c r="A8" s="6"/>
      <c r="B8" s="45" t="s">
        <v>145</v>
      </c>
      <c r="C8" s="46">
        <f>'2-1'!K7</f>
        <v>0</v>
      </c>
      <c r="D8" s="45" t="s">
        <v>146</v>
      </c>
      <c r="E8" s="46">
        <f t="shared" si="0"/>
        <v>0</v>
      </c>
      <c r="F8" s="50"/>
      <c r="G8" s="50"/>
      <c r="H8" s="50"/>
      <c r="I8" s="25"/>
    </row>
    <row r="9" ht="22.8" customHeight="1" spans="1:9">
      <c r="A9" s="6"/>
      <c r="B9" s="45" t="s">
        <v>147</v>
      </c>
      <c r="C9" s="46">
        <f>'2-1'!N7</f>
        <v>0</v>
      </c>
      <c r="D9" s="45" t="s">
        <v>148</v>
      </c>
      <c r="E9" s="46">
        <f t="shared" si="0"/>
        <v>0</v>
      </c>
      <c r="F9" s="50"/>
      <c r="G9" s="50"/>
      <c r="H9" s="50"/>
      <c r="I9" s="25"/>
    </row>
    <row r="10" ht="22.8" customHeight="1" spans="1:9">
      <c r="A10" s="6"/>
      <c r="B10" s="45" t="s">
        <v>149</v>
      </c>
      <c r="C10" s="46">
        <f>SUM(C11:C13)</f>
        <v>26166.603039</v>
      </c>
      <c r="D10" s="45" t="s">
        <v>150</v>
      </c>
      <c r="E10" s="46">
        <f t="shared" si="0"/>
        <v>0</v>
      </c>
      <c r="F10" s="50"/>
      <c r="G10" s="50"/>
      <c r="H10" s="50"/>
      <c r="I10" s="25"/>
    </row>
    <row r="11" ht="22.8" customHeight="1" spans="1:9">
      <c r="A11" s="6"/>
      <c r="B11" s="45" t="s">
        <v>143</v>
      </c>
      <c r="C11" s="46">
        <f>'2-1'!Z7</f>
        <v>26166.603039</v>
      </c>
      <c r="D11" s="45" t="s">
        <v>151</v>
      </c>
      <c r="E11" s="46">
        <f t="shared" si="0"/>
        <v>0.18</v>
      </c>
      <c r="F11" s="50">
        <v>0.18</v>
      </c>
      <c r="G11" s="50"/>
      <c r="H11" s="50"/>
      <c r="I11" s="25"/>
    </row>
    <row r="12" ht="22.8" customHeight="1" spans="1:9">
      <c r="A12" s="6"/>
      <c r="B12" s="45" t="s">
        <v>145</v>
      </c>
      <c r="C12" s="46">
        <f>'2-1'!AE7</f>
        <v>0</v>
      </c>
      <c r="D12" s="45" t="s">
        <v>152</v>
      </c>
      <c r="E12" s="46">
        <f t="shared" si="0"/>
        <v>0</v>
      </c>
      <c r="F12" s="50"/>
      <c r="G12" s="50"/>
      <c r="H12" s="50"/>
      <c r="I12" s="25"/>
    </row>
    <row r="13" ht="22.8" customHeight="1" spans="1:9">
      <c r="A13" s="6"/>
      <c r="B13" s="45" t="s">
        <v>147</v>
      </c>
      <c r="C13" s="46">
        <f>'2-1'!AH7</f>
        <v>0</v>
      </c>
      <c r="D13" s="45" t="s">
        <v>153</v>
      </c>
      <c r="E13" s="46">
        <f t="shared" si="0"/>
        <v>0</v>
      </c>
      <c r="F13" s="50"/>
      <c r="G13" s="50"/>
      <c r="H13" s="50"/>
      <c r="I13" s="25"/>
    </row>
    <row r="14" ht="22.8" customHeight="1" spans="1:9">
      <c r="A14" s="6"/>
      <c r="B14" s="45" t="s">
        <v>154</v>
      </c>
      <c r="C14" s="50"/>
      <c r="D14" s="45" t="s">
        <v>155</v>
      </c>
      <c r="E14" s="46">
        <f t="shared" si="0"/>
        <v>208.41584</v>
      </c>
      <c r="F14" s="50">
        <v>208.41584</v>
      </c>
      <c r="G14" s="50"/>
      <c r="H14" s="50"/>
      <c r="I14" s="25"/>
    </row>
    <row r="15" ht="22.8" customHeight="1" spans="1:9">
      <c r="A15" s="6"/>
      <c r="B15" s="45" t="s">
        <v>154</v>
      </c>
      <c r="C15" s="50"/>
      <c r="D15" s="45" t="s">
        <v>156</v>
      </c>
      <c r="E15" s="46">
        <f t="shared" si="0"/>
        <v>0</v>
      </c>
      <c r="F15" s="50"/>
      <c r="G15" s="50"/>
      <c r="H15" s="50"/>
      <c r="I15" s="25"/>
    </row>
    <row r="16" ht="22.8" customHeight="1" spans="1:9">
      <c r="A16" s="6"/>
      <c r="B16" s="45" t="s">
        <v>154</v>
      </c>
      <c r="C16" s="50"/>
      <c r="D16" s="45" t="s">
        <v>157</v>
      </c>
      <c r="E16" s="46">
        <f t="shared" si="0"/>
        <v>119.311615</v>
      </c>
      <c r="F16" s="50">
        <v>119.311615</v>
      </c>
      <c r="G16" s="50"/>
      <c r="H16" s="50"/>
      <c r="I16" s="25"/>
    </row>
    <row r="17" ht="22.8" customHeight="1" spans="1:9">
      <c r="A17" s="6"/>
      <c r="B17" s="45" t="s">
        <v>154</v>
      </c>
      <c r="C17" s="50"/>
      <c r="D17" s="45" t="s">
        <v>158</v>
      </c>
      <c r="E17" s="46">
        <f t="shared" si="0"/>
        <v>0</v>
      </c>
      <c r="F17" s="50"/>
      <c r="G17" s="50"/>
      <c r="H17" s="50"/>
      <c r="I17" s="25"/>
    </row>
    <row r="18" ht="22.8" customHeight="1" spans="1:9">
      <c r="A18" s="6"/>
      <c r="B18" s="45" t="s">
        <v>154</v>
      </c>
      <c r="C18" s="50"/>
      <c r="D18" s="45" t="s">
        <v>159</v>
      </c>
      <c r="E18" s="46">
        <f t="shared" si="0"/>
        <v>0</v>
      </c>
      <c r="F18" s="50"/>
      <c r="G18" s="50"/>
      <c r="H18" s="50"/>
      <c r="I18" s="25"/>
    </row>
    <row r="19" ht="22.8" customHeight="1" spans="1:9">
      <c r="A19" s="6"/>
      <c r="B19" s="45" t="s">
        <v>154</v>
      </c>
      <c r="C19" s="50"/>
      <c r="D19" s="45" t="s">
        <v>160</v>
      </c>
      <c r="E19" s="46">
        <f t="shared" si="0"/>
        <v>38530.482343</v>
      </c>
      <c r="F19" s="50">
        <v>38530.482343</v>
      </c>
      <c r="G19" s="50"/>
      <c r="H19" s="50"/>
      <c r="I19" s="25"/>
    </row>
    <row r="20" ht="22.8" customHeight="1" spans="1:9">
      <c r="A20" s="6"/>
      <c r="B20" s="45" t="s">
        <v>154</v>
      </c>
      <c r="C20" s="50"/>
      <c r="D20" s="45" t="s">
        <v>161</v>
      </c>
      <c r="E20" s="46">
        <f t="shared" si="0"/>
        <v>0</v>
      </c>
      <c r="F20" s="50"/>
      <c r="G20" s="50"/>
      <c r="H20" s="50"/>
      <c r="I20" s="25"/>
    </row>
    <row r="21" ht="22.8" customHeight="1" spans="1:9">
      <c r="A21" s="6"/>
      <c r="B21" s="45" t="s">
        <v>154</v>
      </c>
      <c r="C21" s="50"/>
      <c r="D21" s="45" t="s">
        <v>162</v>
      </c>
      <c r="E21" s="46">
        <f t="shared" si="0"/>
        <v>0</v>
      </c>
      <c r="F21" s="50"/>
      <c r="G21" s="50"/>
      <c r="H21" s="50"/>
      <c r="I21" s="25"/>
    </row>
    <row r="22" ht="22.8" customHeight="1" spans="1:9">
      <c r="A22" s="6"/>
      <c r="B22" s="45" t="s">
        <v>154</v>
      </c>
      <c r="C22" s="50"/>
      <c r="D22" s="45" t="s">
        <v>163</v>
      </c>
      <c r="E22" s="46">
        <f t="shared" si="0"/>
        <v>466.00872</v>
      </c>
      <c r="F22" s="50">
        <v>466.00872</v>
      </c>
      <c r="G22" s="50"/>
      <c r="H22" s="50"/>
      <c r="I22" s="25"/>
    </row>
    <row r="23" ht="22.8" customHeight="1" spans="1:9">
      <c r="A23" s="6"/>
      <c r="B23" s="45" t="s">
        <v>154</v>
      </c>
      <c r="C23" s="50"/>
      <c r="D23" s="45" t="s">
        <v>164</v>
      </c>
      <c r="E23" s="46">
        <f t="shared" si="0"/>
        <v>0</v>
      </c>
      <c r="F23" s="50"/>
      <c r="G23" s="50"/>
      <c r="H23" s="50"/>
      <c r="I23" s="25"/>
    </row>
    <row r="24" ht="22.8" customHeight="1" spans="1:9">
      <c r="A24" s="6"/>
      <c r="B24" s="45" t="s">
        <v>154</v>
      </c>
      <c r="C24" s="50"/>
      <c r="D24" s="45" t="s">
        <v>165</v>
      </c>
      <c r="E24" s="46">
        <f t="shared" si="0"/>
        <v>0</v>
      </c>
      <c r="F24" s="50"/>
      <c r="G24" s="50"/>
      <c r="H24" s="50"/>
      <c r="I24" s="25"/>
    </row>
    <row r="25" ht="22.8" customHeight="1" spans="1:9">
      <c r="A25" s="6"/>
      <c r="B25" s="45" t="s">
        <v>154</v>
      </c>
      <c r="C25" s="50"/>
      <c r="D25" s="45" t="s">
        <v>166</v>
      </c>
      <c r="E25" s="46">
        <f t="shared" si="0"/>
        <v>0</v>
      </c>
      <c r="F25" s="50"/>
      <c r="G25" s="50"/>
      <c r="H25" s="50"/>
      <c r="I25" s="25"/>
    </row>
    <row r="26" ht="22.8" customHeight="1" spans="1:9">
      <c r="A26" s="6"/>
      <c r="B26" s="45" t="s">
        <v>154</v>
      </c>
      <c r="C26" s="50"/>
      <c r="D26" s="45" t="s">
        <v>167</v>
      </c>
      <c r="E26" s="46">
        <f t="shared" si="0"/>
        <v>136.967548</v>
      </c>
      <c r="F26" s="50">
        <v>136.967548</v>
      </c>
      <c r="G26" s="50"/>
      <c r="H26" s="50"/>
      <c r="I26" s="25"/>
    </row>
    <row r="27" ht="22.8" customHeight="1" spans="1:9">
      <c r="A27" s="6"/>
      <c r="B27" s="45" t="s">
        <v>154</v>
      </c>
      <c r="C27" s="50"/>
      <c r="D27" s="45" t="s">
        <v>168</v>
      </c>
      <c r="E27" s="46">
        <f t="shared" si="0"/>
        <v>0</v>
      </c>
      <c r="F27" s="50"/>
      <c r="G27" s="50"/>
      <c r="H27" s="50"/>
      <c r="I27" s="25"/>
    </row>
    <row r="28" ht="22.8" customHeight="1" spans="1:9">
      <c r="A28" s="6"/>
      <c r="B28" s="45" t="s">
        <v>154</v>
      </c>
      <c r="C28" s="50"/>
      <c r="D28" s="45" t="s">
        <v>169</v>
      </c>
      <c r="E28" s="46">
        <f t="shared" si="0"/>
        <v>0</v>
      </c>
      <c r="F28" s="50"/>
      <c r="G28" s="50"/>
      <c r="H28" s="50"/>
      <c r="I28" s="25"/>
    </row>
    <row r="29" ht="22.8" customHeight="1" spans="1:9">
      <c r="A29" s="6"/>
      <c r="B29" s="45" t="s">
        <v>154</v>
      </c>
      <c r="C29" s="50"/>
      <c r="D29" s="45" t="s">
        <v>170</v>
      </c>
      <c r="E29" s="46">
        <f t="shared" si="0"/>
        <v>0</v>
      </c>
      <c r="F29" s="50"/>
      <c r="G29" s="50"/>
      <c r="H29" s="50"/>
      <c r="I29" s="25"/>
    </row>
    <row r="30" ht="22.8" customHeight="1" spans="1:9">
      <c r="A30" s="6"/>
      <c r="B30" s="45" t="s">
        <v>154</v>
      </c>
      <c r="C30" s="50"/>
      <c r="D30" s="45" t="s">
        <v>171</v>
      </c>
      <c r="E30" s="46">
        <f t="shared" si="0"/>
        <v>626.685288</v>
      </c>
      <c r="F30" s="50"/>
      <c r="G30" s="50">
        <v>626.685288</v>
      </c>
      <c r="H30" s="50"/>
      <c r="I30" s="25"/>
    </row>
    <row r="31" ht="22.8" customHeight="1" spans="1:9">
      <c r="A31" s="6"/>
      <c r="B31" s="45" t="s">
        <v>154</v>
      </c>
      <c r="C31" s="50"/>
      <c r="D31" s="45" t="s">
        <v>172</v>
      </c>
      <c r="E31" s="46">
        <f t="shared" si="0"/>
        <v>0</v>
      </c>
      <c r="F31" s="50"/>
      <c r="G31" s="50"/>
      <c r="H31" s="50"/>
      <c r="I31" s="25"/>
    </row>
    <row r="32" ht="22.8" customHeight="1" spans="1:9">
      <c r="A32" s="6"/>
      <c r="B32" s="45" t="s">
        <v>154</v>
      </c>
      <c r="C32" s="50"/>
      <c r="D32" s="45" t="s">
        <v>173</v>
      </c>
      <c r="E32" s="46">
        <f t="shared" si="0"/>
        <v>0</v>
      </c>
      <c r="F32" s="50"/>
      <c r="G32" s="50"/>
      <c r="H32" s="50"/>
      <c r="I32" s="25"/>
    </row>
    <row r="33" ht="22.8" customHeight="1" spans="1:9">
      <c r="A33" s="6"/>
      <c r="B33" s="45" t="s">
        <v>154</v>
      </c>
      <c r="C33" s="50"/>
      <c r="D33" s="45" t="s">
        <v>174</v>
      </c>
      <c r="E33" s="46">
        <f t="shared" si="0"/>
        <v>0</v>
      </c>
      <c r="F33" s="50"/>
      <c r="G33" s="50"/>
      <c r="H33" s="50"/>
      <c r="I33" s="25"/>
    </row>
    <row r="34" ht="9.75" customHeight="1" spans="1:9">
      <c r="A34" s="72"/>
      <c r="B34" s="72"/>
      <c r="C34" s="72"/>
      <c r="D34" s="41"/>
      <c r="E34" s="72"/>
      <c r="F34" s="72"/>
      <c r="G34" s="72"/>
      <c r="H34" s="72"/>
      <c r="I34" s="54"/>
    </row>
  </sheetData>
  <mergeCells count="6">
    <mergeCell ref="B2:H2"/>
    <mergeCell ref="B3:C3"/>
    <mergeCell ref="B4:C4"/>
    <mergeCell ref="D4:H4"/>
    <mergeCell ref="A7:A9"/>
    <mergeCell ref="A11:A33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66"/>
  <sheetViews>
    <sheetView workbookViewId="0">
      <pane ySplit="6" topLeftCell="A7" activePane="bottomLeft" state="frozen"/>
      <selection/>
      <selection pane="bottomLeft" activeCell="D30" sqref="D30"/>
    </sheetView>
  </sheetViews>
  <sheetFormatPr defaultColWidth="10" defaultRowHeight="13.5"/>
  <cols>
    <col min="1" max="2" width="6.15" customWidth="1"/>
    <col min="3" max="3" width="13.3333333333333" customWidth="1"/>
    <col min="4" max="4" width="30.5" customWidth="1"/>
    <col min="5" max="8" width="13.8416666666667" customWidth="1"/>
    <col min="9" max="9" width="17.25" customWidth="1"/>
    <col min="10" max="10" width="12.625" customWidth="1"/>
    <col min="11" max="11" width="10.2583333333333" customWidth="1"/>
    <col min="12" max="12" width="12.625" customWidth="1"/>
    <col min="13" max="15" width="10.2583333333333" customWidth="1"/>
    <col min="16" max="17" width="11.4" customWidth="1"/>
    <col min="18" max="18" width="10.2583333333333" customWidth="1"/>
    <col min="19" max="19" width="11.4" customWidth="1"/>
    <col min="20" max="25" width="10.2583333333333" customWidth="1"/>
    <col min="26" max="26" width="15" customWidth="1"/>
    <col min="27" max="27" width="13" customWidth="1"/>
    <col min="28" max="28" width="10.2583333333333" customWidth="1"/>
    <col min="29" max="29" width="14.625" customWidth="1"/>
    <col min="30" max="38" width="10.2583333333333" customWidth="1"/>
    <col min="39" max="39" width="1.53333333333333" customWidth="1"/>
    <col min="40" max="41" width="9.76666666666667" customWidth="1"/>
  </cols>
  <sheetData>
    <row r="1" customFormat="1" ht="16.35" customHeight="1" spans="1:39">
      <c r="A1" s="2"/>
      <c r="B1" s="2"/>
      <c r="D1" s="28"/>
      <c r="E1" s="1"/>
      <c r="F1" s="1"/>
      <c r="G1" s="1"/>
      <c r="H1" s="28"/>
      <c r="I1" s="28"/>
      <c r="J1" s="1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38" t="s">
        <v>175</v>
      </c>
      <c r="AM1" s="53"/>
    </row>
    <row r="2" customFormat="1" ht="22.8" customHeight="1" spans="1:39">
      <c r="A2" s="3" t="s">
        <v>176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53"/>
    </row>
    <row r="3" customFormat="1" ht="19.55" customHeight="1" spans="1:39">
      <c r="A3" s="5" t="s">
        <v>4</v>
      </c>
      <c r="B3" s="5"/>
      <c r="C3" s="5"/>
      <c r="D3" s="5"/>
      <c r="F3" s="4"/>
      <c r="G3" s="39"/>
      <c r="H3" s="55"/>
      <c r="I3" s="55"/>
      <c r="J3" s="63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39" t="s">
        <v>5</v>
      </c>
      <c r="AL3" s="39"/>
      <c r="AM3" s="53"/>
    </row>
    <row r="4" customFormat="1" ht="24.4" customHeight="1" spans="1:39">
      <c r="A4" s="40" t="s">
        <v>8</v>
      </c>
      <c r="B4" s="40"/>
      <c r="C4" s="40"/>
      <c r="D4" s="40"/>
      <c r="E4" s="40" t="s">
        <v>177</v>
      </c>
      <c r="F4" s="40" t="s">
        <v>178</v>
      </c>
      <c r="G4" s="40"/>
      <c r="H4" s="40"/>
      <c r="I4" s="40"/>
      <c r="J4" s="40"/>
      <c r="K4" s="40"/>
      <c r="L4" s="40"/>
      <c r="M4" s="40"/>
      <c r="N4" s="40"/>
      <c r="O4" s="40"/>
      <c r="P4" s="40" t="s">
        <v>179</v>
      </c>
      <c r="Q4" s="40"/>
      <c r="R4" s="40"/>
      <c r="S4" s="40"/>
      <c r="T4" s="40"/>
      <c r="U4" s="40"/>
      <c r="V4" s="40"/>
      <c r="W4" s="40"/>
      <c r="X4" s="40"/>
      <c r="Y4" s="40"/>
      <c r="Z4" s="40" t="s">
        <v>180</v>
      </c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53"/>
    </row>
    <row r="5" customFormat="1" ht="24.4" customHeight="1" spans="1:39">
      <c r="A5" s="40" t="s">
        <v>80</v>
      </c>
      <c r="B5" s="40"/>
      <c r="C5" s="40" t="s">
        <v>69</v>
      </c>
      <c r="D5" s="40" t="s">
        <v>70</v>
      </c>
      <c r="E5" s="40"/>
      <c r="F5" s="40" t="s">
        <v>58</v>
      </c>
      <c r="G5" s="40" t="s">
        <v>181</v>
      </c>
      <c r="H5" s="40"/>
      <c r="I5" s="40"/>
      <c r="J5" s="40" t="s">
        <v>182</v>
      </c>
      <c r="K5" s="40"/>
      <c r="L5" s="40"/>
      <c r="M5" s="40" t="s">
        <v>183</v>
      </c>
      <c r="N5" s="40"/>
      <c r="O5" s="40"/>
      <c r="P5" s="40" t="s">
        <v>58</v>
      </c>
      <c r="Q5" s="40" t="s">
        <v>181</v>
      </c>
      <c r="R5" s="40"/>
      <c r="S5" s="40"/>
      <c r="T5" s="40" t="s">
        <v>182</v>
      </c>
      <c r="U5" s="40"/>
      <c r="V5" s="40"/>
      <c r="W5" s="40" t="s">
        <v>183</v>
      </c>
      <c r="X5" s="40"/>
      <c r="Y5" s="40"/>
      <c r="Z5" s="40" t="s">
        <v>58</v>
      </c>
      <c r="AA5" s="40" t="s">
        <v>181</v>
      </c>
      <c r="AB5" s="40"/>
      <c r="AC5" s="40"/>
      <c r="AD5" s="40" t="s">
        <v>182</v>
      </c>
      <c r="AE5" s="40"/>
      <c r="AF5" s="40"/>
      <c r="AG5" s="40" t="s">
        <v>183</v>
      </c>
      <c r="AH5" s="40"/>
      <c r="AI5" s="40"/>
      <c r="AJ5" s="40" t="s">
        <v>184</v>
      </c>
      <c r="AK5" s="40"/>
      <c r="AL5" s="40"/>
      <c r="AM5" s="53"/>
    </row>
    <row r="6" customFormat="1" ht="24.4" customHeight="1" spans="1:39">
      <c r="A6" s="40" t="s">
        <v>81</v>
      </c>
      <c r="B6" s="40" t="s">
        <v>82</v>
      </c>
      <c r="C6" s="40"/>
      <c r="D6" s="40"/>
      <c r="E6" s="40"/>
      <c r="F6" s="40"/>
      <c r="G6" s="40" t="s">
        <v>185</v>
      </c>
      <c r="H6" s="40" t="s">
        <v>76</v>
      </c>
      <c r="I6" s="40" t="s">
        <v>77</v>
      </c>
      <c r="J6" s="40" t="s">
        <v>185</v>
      </c>
      <c r="K6" s="40" t="s">
        <v>76</v>
      </c>
      <c r="L6" s="40" t="s">
        <v>77</v>
      </c>
      <c r="M6" s="40" t="s">
        <v>185</v>
      </c>
      <c r="N6" s="40" t="s">
        <v>76</v>
      </c>
      <c r="O6" s="40" t="s">
        <v>77</v>
      </c>
      <c r="P6" s="40"/>
      <c r="Q6" s="40" t="s">
        <v>185</v>
      </c>
      <c r="R6" s="40" t="s">
        <v>76</v>
      </c>
      <c r="S6" s="40" t="s">
        <v>77</v>
      </c>
      <c r="T6" s="40" t="s">
        <v>185</v>
      </c>
      <c r="U6" s="40" t="s">
        <v>76</v>
      </c>
      <c r="V6" s="40" t="s">
        <v>77</v>
      </c>
      <c r="W6" s="40" t="s">
        <v>185</v>
      </c>
      <c r="X6" s="40" t="s">
        <v>76</v>
      </c>
      <c r="Y6" s="40" t="s">
        <v>77</v>
      </c>
      <c r="Z6" s="40"/>
      <c r="AA6" s="40" t="s">
        <v>185</v>
      </c>
      <c r="AB6" s="40" t="s">
        <v>76</v>
      </c>
      <c r="AC6" s="40" t="s">
        <v>77</v>
      </c>
      <c r="AD6" s="40" t="s">
        <v>185</v>
      </c>
      <c r="AE6" s="40" t="s">
        <v>76</v>
      </c>
      <c r="AF6" s="40" t="s">
        <v>77</v>
      </c>
      <c r="AG6" s="40" t="s">
        <v>185</v>
      </c>
      <c r="AH6" s="40" t="s">
        <v>76</v>
      </c>
      <c r="AI6" s="40" t="s">
        <v>77</v>
      </c>
      <c r="AJ6" s="40" t="s">
        <v>185</v>
      </c>
      <c r="AK6" s="40" t="s">
        <v>76</v>
      </c>
      <c r="AL6" s="40" t="s">
        <v>77</v>
      </c>
      <c r="AM6" s="53"/>
    </row>
    <row r="7" customFormat="1" ht="22.8" customHeight="1" spans="1:39">
      <c r="A7" s="42"/>
      <c r="B7" s="42"/>
      <c r="C7" s="42"/>
      <c r="D7" s="10" t="s">
        <v>71</v>
      </c>
      <c r="E7" s="58">
        <f t="shared" ref="E7:AL7" si="0">E8</f>
        <v>40088.051354</v>
      </c>
      <c r="F7" s="58">
        <f t="shared" si="0"/>
        <v>13921.448315</v>
      </c>
      <c r="G7" s="58">
        <f t="shared" si="0"/>
        <v>13921.448315</v>
      </c>
      <c r="H7" s="58">
        <f t="shared" si="0"/>
        <v>1860.377615</v>
      </c>
      <c r="I7" s="58">
        <f t="shared" si="0"/>
        <v>12061.0707</v>
      </c>
      <c r="J7" s="58">
        <f t="shared" si="0"/>
        <v>0</v>
      </c>
      <c r="K7" s="58">
        <f t="shared" si="0"/>
        <v>0</v>
      </c>
      <c r="L7" s="58">
        <f t="shared" si="0"/>
        <v>0</v>
      </c>
      <c r="M7" s="58">
        <f t="shared" si="0"/>
        <v>0</v>
      </c>
      <c r="N7" s="58">
        <f t="shared" si="0"/>
        <v>0</v>
      </c>
      <c r="O7" s="58">
        <f t="shared" si="0"/>
        <v>0</v>
      </c>
      <c r="P7" s="58">
        <f t="shared" si="0"/>
        <v>0</v>
      </c>
      <c r="Q7" s="58">
        <f t="shared" si="0"/>
        <v>0</v>
      </c>
      <c r="R7" s="58">
        <f t="shared" si="0"/>
        <v>0</v>
      </c>
      <c r="S7" s="58">
        <f t="shared" si="0"/>
        <v>0</v>
      </c>
      <c r="T7" s="58">
        <f t="shared" si="0"/>
        <v>0</v>
      </c>
      <c r="U7" s="58">
        <f t="shared" si="0"/>
        <v>0</v>
      </c>
      <c r="V7" s="58">
        <f t="shared" si="0"/>
        <v>0</v>
      </c>
      <c r="W7" s="58">
        <f t="shared" si="0"/>
        <v>0</v>
      </c>
      <c r="X7" s="58">
        <f t="shared" si="0"/>
        <v>0</v>
      </c>
      <c r="Y7" s="58">
        <f t="shared" si="0"/>
        <v>0</v>
      </c>
      <c r="Z7" s="58">
        <f t="shared" si="0"/>
        <v>26166.603039</v>
      </c>
      <c r="AA7" s="58">
        <f t="shared" si="0"/>
        <v>25539.917751</v>
      </c>
      <c r="AB7" s="58">
        <f t="shared" si="0"/>
        <v>308.356842</v>
      </c>
      <c r="AC7" s="58">
        <f t="shared" si="0"/>
        <v>25231.560909</v>
      </c>
      <c r="AD7" s="58">
        <f t="shared" si="0"/>
        <v>626.685288</v>
      </c>
      <c r="AE7" s="58">
        <f t="shared" si="0"/>
        <v>0</v>
      </c>
      <c r="AF7" s="58">
        <f t="shared" si="0"/>
        <v>626.685288</v>
      </c>
      <c r="AG7" s="58">
        <f t="shared" si="0"/>
        <v>0</v>
      </c>
      <c r="AH7" s="58">
        <f t="shared" si="0"/>
        <v>0</v>
      </c>
      <c r="AI7" s="58">
        <f t="shared" si="0"/>
        <v>0</v>
      </c>
      <c r="AJ7" s="58">
        <f t="shared" si="0"/>
        <v>0</v>
      </c>
      <c r="AK7" s="58">
        <f t="shared" si="0"/>
        <v>0</v>
      </c>
      <c r="AL7" s="58">
        <f t="shared" si="0"/>
        <v>0</v>
      </c>
      <c r="AM7" s="53"/>
    </row>
    <row r="8" customFormat="1" ht="22.8" customHeight="1" spans="1:39">
      <c r="A8" s="44" t="s">
        <v>22</v>
      </c>
      <c r="B8" s="44" t="s">
        <v>22</v>
      </c>
      <c r="C8" s="45"/>
      <c r="D8" s="45" t="s">
        <v>22</v>
      </c>
      <c r="E8" s="58">
        <f t="shared" ref="E8:AL8" si="1">E9</f>
        <v>40088.051354</v>
      </c>
      <c r="F8" s="58">
        <f t="shared" si="1"/>
        <v>13921.448315</v>
      </c>
      <c r="G8" s="58">
        <f t="shared" si="1"/>
        <v>13921.448315</v>
      </c>
      <c r="H8" s="58">
        <f t="shared" si="1"/>
        <v>1860.377615</v>
      </c>
      <c r="I8" s="58">
        <f t="shared" si="1"/>
        <v>12061.0707</v>
      </c>
      <c r="J8" s="58">
        <f t="shared" si="1"/>
        <v>0</v>
      </c>
      <c r="K8" s="58">
        <f t="shared" si="1"/>
        <v>0</v>
      </c>
      <c r="L8" s="58">
        <f t="shared" si="1"/>
        <v>0</v>
      </c>
      <c r="M8" s="58">
        <f t="shared" si="1"/>
        <v>0</v>
      </c>
      <c r="N8" s="58">
        <f t="shared" si="1"/>
        <v>0</v>
      </c>
      <c r="O8" s="58">
        <f t="shared" si="1"/>
        <v>0</v>
      </c>
      <c r="P8" s="58">
        <f t="shared" si="1"/>
        <v>0</v>
      </c>
      <c r="Q8" s="58">
        <f t="shared" si="1"/>
        <v>0</v>
      </c>
      <c r="R8" s="58">
        <f t="shared" si="1"/>
        <v>0</v>
      </c>
      <c r="S8" s="58">
        <f t="shared" si="1"/>
        <v>0</v>
      </c>
      <c r="T8" s="58">
        <f t="shared" si="1"/>
        <v>0</v>
      </c>
      <c r="U8" s="58">
        <f t="shared" si="1"/>
        <v>0</v>
      </c>
      <c r="V8" s="58">
        <f t="shared" si="1"/>
        <v>0</v>
      </c>
      <c r="W8" s="58">
        <f t="shared" si="1"/>
        <v>0</v>
      </c>
      <c r="X8" s="58">
        <f t="shared" si="1"/>
        <v>0</v>
      </c>
      <c r="Y8" s="58">
        <f t="shared" si="1"/>
        <v>0</v>
      </c>
      <c r="Z8" s="58">
        <f t="shared" si="1"/>
        <v>26166.603039</v>
      </c>
      <c r="AA8" s="58">
        <f t="shared" si="1"/>
        <v>25539.917751</v>
      </c>
      <c r="AB8" s="58">
        <f t="shared" si="1"/>
        <v>308.356842</v>
      </c>
      <c r="AC8" s="58">
        <f t="shared" si="1"/>
        <v>25231.560909</v>
      </c>
      <c r="AD8" s="58">
        <f t="shared" si="1"/>
        <v>626.685288</v>
      </c>
      <c r="AE8" s="58">
        <f t="shared" si="1"/>
        <v>0</v>
      </c>
      <c r="AF8" s="58">
        <f t="shared" si="1"/>
        <v>626.685288</v>
      </c>
      <c r="AG8" s="58">
        <f t="shared" si="1"/>
        <v>0</v>
      </c>
      <c r="AH8" s="58">
        <f t="shared" si="1"/>
        <v>0</v>
      </c>
      <c r="AI8" s="58">
        <f t="shared" si="1"/>
        <v>0</v>
      </c>
      <c r="AJ8" s="58">
        <f t="shared" si="1"/>
        <v>0</v>
      </c>
      <c r="AK8" s="58">
        <f t="shared" si="1"/>
        <v>0</v>
      </c>
      <c r="AL8" s="58">
        <f t="shared" si="1"/>
        <v>0</v>
      </c>
      <c r="AM8" s="53"/>
    </row>
    <row r="9" customFormat="1" ht="22.8" customHeight="1" spans="1:39">
      <c r="A9" s="44" t="s">
        <v>22</v>
      </c>
      <c r="B9" s="44" t="s">
        <v>22</v>
      </c>
      <c r="C9" s="45"/>
      <c r="D9" s="45" t="s">
        <v>186</v>
      </c>
      <c r="E9" s="58">
        <f>E10+E12+E14+E16+E21+E24+E26</f>
        <v>40088.051354</v>
      </c>
      <c r="F9" s="58">
        <f>F10+F12+F14+F16+F21+F24+F26</f>
        <v>13921.448315</v>
      </c>
      <c r="G9" s="58">
        <f>G10+G12+G14+G16+G21+G24+G26</f>
        <v>13921.448315</v>
      </c>
      <c r="H9" s="58">
        <f>H10+H12+H14+H16+H21+H24+H26</f>
        <v>1860.377615</v>
      </c>
      <c r="I9" s="58">
        <f>I10+I12+I14+I16+I21+I24+I26</f>
        <v>12061.0707</v>
      </c>
      <c r="J9" s="58">
        <f t="shared" ref="J9:AL9" si="2">J10+J12+J14+J16+J21+J24+J26</f>
        <v>0</v>
      </c>
      <c r="K9" s="58">
        <f t="shared" si="2"/>
        <v>0</v>
      </c>
      <c r="L9" s="58">
        <f t="shared" si="2"/>
        <v>0</v>
      </c>
      <c r="M9" s="58">
        <f t="shared" si="2"/>
        <v>0</v>
      </c>
      <c r="N9" s="58">
        <f t="shared" si="2"/>
        <v>0</v>
      </c>
      <c r="O9" s="58">
        <f t="shared" si="2"/>
        <v>0</v>
      </c>
      <c r="P9" s="58">
        <f t="shared" si="2"/>
        <v>0</v>
      </c>
      <c r="Q9" s="58">
        <f t="shared" si="2"/>
        <v>0</v>
      </c>
      <c r="R9" s="58">
        <f t="shared" si="2"/>
        <v>0</v>
      </c>
      <c r="S9" s="58">
        <f t="shared" si="2"/>
        <v>0</v>
      </c>
      <c r="T9" s="58">
        <f t="shared" si="2"/>
        <v>0</v>
      </c>
      <c r="U9" s="58">
        <f t="shared" si="2"/>
        <v>0</v>
      </c>
      <c r="V9" s="58">
        <f t="shared" si="2"/>
        <v>0</v>
      </c>
      <c r="W9" s="58">
        <f t="shared" si="2"/>
        <v>0</v>
      </c>
      <c r="X9" s="58">
        <f t="shared" si="2"/>
        <v>0</v>
      </c>
      <c r="Y9" s="58">
        <f t="shared" si="2"/>
        <v>0</v>
      </c>
      <c r="Z9" s="58">
        <f t="shared" si="2"/>
        <v>26166.603039</v>
      </c>
      <c r="AA9" s="58">
        <f t="shared" si="2"/>
        <v>25539.917751</v>
      </c>
      <c r="AB9" s="58">
        <f t="shared" si="2"/>
        <v>308.356842</v>
      </c>
      <c r="AC9" s="58">
        <f t="shared" si="2"/>
        <v>25231.560909</v>
      </c>
      <c r="AD9" s="58">
        <f t="shared" si="2"/>
        <v>626.685288</v>
      </c>
      <c r="AE9" s="58">
        <f t="shared" si="2"/>
        <v>0</v>
      </c>
      <c r="AF9" s="58">
        <f t="shared" si="2"/>
        <v>626.685288</v>
      </c>
      <c r="AG9" s="58">
        <f t="shared" si="2"/>
        <v>0</v>
      </c>
      <c r="AH9" s="58">
        <f t="shared" si="2"/>
        <v>0</v>
      </c>
      <c r="AI9" s="58">
        <f t="shared" si="2"/>
        <v>0</v>
      </c>
      <c r="AJ9" s="58">
        <f t="shared" si="2"/>
        <v>0</v>
      </c>
      <c r="AK9" s="58">
        <f t="shared" si="2"/>
        <v>0</v>
      </c>
      <c r="AL9" s="58">
        <f t="shared" si="2"/>
        <v>0</v>
      </c>
      <c r="AM9" s="53"/>
    </row>
    <row r="10" s="57" customFormat="1" ht="22.8" customHeight="1" spans="1:39">
      <c r="A10" s="59"/>
      <c r="B10" s="59"/>
      <c r="C10" s="60"/>
      <c r="D10" s="60" t="s">
        <v>187</v>
      </c>
      <c r="E10" s="58">
        <f t="shared" ref="E10:E27" si="3">F10+P10+Z10</f>
        <v>0.18</v>
      </c>
      <c r="F10" s="58">
        <f t="shared" ref="F10:F15" si="4">G10+J10+M10</f>
        <v>0</v>
      </c>
      <c r="G10" s="58">
        <f>H10+I10</f>
        <v>0</v>
      </c>
      <c r="H10" s="58">
        <f>H11</f>
        <v>0</v>
      </c>
      <c r="I10" s="58">
        <f>I11</f>
        <v>0</v>
      </c>
      <c r="J10" s="58">
        <f>K10+L10</f>
        <v>0</v>
      </c>
      <c r="K10" s="58">
        <f>K11</f>
        <v>0</v>
      </c>
      <c r="L10" s="58">
        <f>L11</f>
        <v>0</v>
      </c>
      <c r="M10" s="58">
        <f t="shared" ref="M10:M27" si="5">N10+O10</f>
        <v>0</v>
      </c>
      <c r="N10" s="58">
        <f>N11</f>
        <v>0</v>
      </c>
      <c r="O10" s="58">
        <f>O11</f>
        <v>0</v>
      </c>
      <c r="P10" s="58">
        <f>Q10+T10+W10</f>
        <v>0</v>
      </c>
      <c r="Q10" s="58">
        <f>R10+S10</f>
        <v>0</v>
      </c>
      <c r="R10" s="58">
        <f>R11</f>
        <v>0</v>
      </c>
      <c r="S10" s="58">
        <f>S11</f>
        <v>0</v>
      </c>
      <c r="T10" s="58">
        <f>U10+V10</f>
        <v>0</v>
      </c>
      <c r="U10" s="58">
        <f>U11</f>
        <v>0</v>
      </c>
      <c r="V10" s="58">
        <f>V11</f>
        <v>0</v>
      </c>
      <c r="W10" s="58">
        <f>X10+Y10</f>
        <v>0</v>
      </c>
      <c r="X10" s="58">
        <f>X11</f>
        <v>0</v>
      </c>
      <c r="Y10" s="58">
        <f>Y11</f>
        <v>0</v>
      </c>
      <c r="Z10" s="58">
        <f>AA10+AD10+AG10+AJ10</f>
        <v>0.18</v>
      </c>
      <c r="AA10" s="58">
        <f>AB10+AC10</f>
        <v>0.18</v>
      </c>
      <c r="AB10" s="58">
        <f>AB11</f>
        <v>0</v>
      </c>
      <c r="AC10" s="58">
        <f>AC11</f>
        <v>0.18</v>
      </c>
      <c r="AD10" s="58">
        <f>AE10+AF10</f>
        <v>0</v>
      </c>
      <c r="AE10" s="58">
        <f>AE11</f>
        <v>0</v>
      </c>
      <c r="AF10" s="58">
        <f>AF11</f>
        <v>0</v>
      </c>
      <c r="AG10" s="58">
        <f t="shared" ref="AG10:AG27" si="6">AH10+AI10</f>
        <v>0</v>
      </c>
      <c r="AH10" s="58">
        <f>AH11</f>
        <v>0</v>
      </c>
      <c r="AI10" s="58">
        <f>AI11</f>
        <v>0</v>
      </c>
      <c r="AJ10" s="58">
        <f t="shared" ref="AJ10:AJ27" si="7">AK10+AL10</f>
        <v>0</v>
      </c>
      <c r="AK10" s="58">
        <f>AK11</f>
        <v>0</v>
      </c>
      <c r="AL10" s="58">
        <f>AL11</f>
        <v>0</v>
      </c>
      <c r="AM10" s="64"/>
    </row>
    <row r="11" customFormat="1" ht="22.8" customHeight="1" spans="1:39">
      <c r="A11" s="49" t="s">
        <v>133</v>
      </c>
      <c r="B11" s="49" t="s">
        <v>102</v>
      </c>
      <c r="C11" s="47" t="s">
        <v>188</v>
      </c>
      <c r="D11" s="47" t="s">
        <v>189</v>
      </c>
      <c r="E11" s="58">
        <f t="shared" si="3"/>
        <v>0.18</v>
      </c>
      <c r="F11" s="58">
        <f t="shared" si="4"/>
        <v>0</v>
      </c>
      <c r="G11" s="58">
        <f t="shared" ref="G10:G27" si="8">H11+I11</f>
        <v>0</v>
      </c>
      <c r="H11" s="50"/>
      <c r="I11" s="50"/>
      <c r="J11" s="58">
        <f t="shared" ref="J10:J21" si="9">K11+L11</f>
        <v>0</v>
      </c>
      <c r="K11" s="50"/>
      <c r="L11" s="50"/>
      <c r="M11" s="58">
        <f t="shared" si="5"/>
        <v>0</v>
      </c>
      <c r="N11" s="50"/>
      <c r="O11" s="50"/>
      <c r="P11" s="58">
        <f t="shared" ref="P10:P27" si="10">Q11+T11+W11</f>
        <v>0</v>
      </c>
      <c r="Q11" s="58">
        <f t="shared" ref="Q10:Q27" si="11">R11+S11</f>
        <v>0</v>
      </c>
      <c r="R11" s="50"/>
      <c r="S11" s="50"/>
      <c r="T11" s="58">
        <f t="shared" ref="T10:T27" si="12">U11+V11</f>
        <v>0</v>
      </c>
      <c r="U11" s="50"/>
      <c r="V11" s="50"/>
      <c r="W11" s="58">
        <f t="shared" ref="W10:W27" si="13">X11+Y11</f>
        <v>0</v>
      </c>
      <c r="X11" s="50"/>
      <c r="Y11" s="50"/>
      <c r="Z11" s="58">
        <f t="shared" ref="Z10:Z27" si="14">AA11+AD11+AG11+AJ11</f>
        <v>0.18</v>
      </c>
      <c r="AA11" s="58">
        <f>AB11+AC11</f>
        <v>0.18</v>
      </c>
      <c r="AB11" s="50"/>
      <c r="AC11" s="50">
        <v>0.18</v>
      </c>
      <c r="AD11" s="58">
        <f t="shared" ref="AD10:AD27" si="15">AE11+AF11</f>
        <v>0</v>
      </c>
      <c r="AE11" s="50"/>
      <c r="AF11" s="50"/>
      <c r="AG11" s="58">
        <f t="shared" si="6"/>
        <v>0</v>
      </c>
      <c r="AH11" s="50"/>
      <c r="AI11" s="50"/>
      <c r="AJ11" s="58">
        <f t="shared" si="7"/>
        <v>0</v>
      </c>
      <c r="AK11" s="50"/>
      <c r="AL11" s="50"/>
      <c r="AM11" s="53"/>
    </row>
    <row r="12" s="57" customFormat="1" ht="22.8" customHeight="1" spans="1:39">
      <c r="A12" s="59"/>
      <c r="B12" s="59"/>
      <c r="C12" s="60"/>
      <c r="D12" s="60" t="s">
        <v>190</v>
      </c>
      <c r="E12" s="58">
        <f t="shared" si="3"/>
        <v>208.41584</v>
      </c>
      <c r="F12" s="58">
        <f t="shared" si="4"/>
        <v>182.623464</v>
      </c>
      <c r="G12" s="58">
        <f t="shared" si="8"/>
        <v>182.623464</v>
      </c>
      <c r="H12" s="58">
        <f>H13</f>
        <v>182.623464</v>
      </c>
      <c r="I12" s="58">
        <f>I13</f>
        <v>0</v>
      </c>
      <c r="J12" s="58">
        <f t="shared" si="9"/>
        <v>0</v>
      </c>
      <c r="K12" s="58">
        <f>K13</f>
        <v>0</v>
      </c>
      <c r="L12" s="58">
        <f>L13</f>
        <v>0</v>
      </c>
      <c r="M12" s="58">
        <f t="shared" si="5"/>
        <v>0</v>
      </c>
      <c r="N12" s="58">
        <f>N13</f>
        <v>0</v>
      </c>
      <c r="O12" s="58">
        <f>O13</f>
        <v>0</v>
      </c>
      <c r="P12" s="58">
        <f t="shared" si="10"/>
        <v>0</v>
      </c>
      <c r="Q12" s="58">
        <f t="shared" si="11"/>
        <v>0</v>
      </c>
      <c r="R12" s="58">
        <f>R13</f>
        <v>0</v>
      </c>
      <c r="S12" s="58">
        <f>S13</f>
        <v>0</v>
      </c>
      <c r="T12" s="58">
        <f t="shared" si="12"/>
        <v>0</v>
      </c>
      <c r="U12" s="58">
        <f>U13</f>
        <v>0</v>
      </c>
      <c r="V12" s="58">
        <f>V13</f>
        <v>0</v>
      </c>
      <c r="W12" s="58">
        <f t="shared" si="13"/>
        <v>0</v>
      </c>
      <c r="X12" s="58">
        <f>X13</f>
        <v>0</v>
      </c>
      <c r="Y12" s="58">
        <f>Y13</f>
        <v>0</v>
      </c>
      <c r="Z12" s="58">
        <f t="shared" si="14"/>
        <v>25.792376</v>
      </c>
      <c r="AA12" s="58">
        <f>AB12+AC12</f>
        <v>25.792376</v>
      </c>
      <c r="AB12" s="58">
        <f>AB13</f>
        <v>25.792376</v>
      </c>
      <c r="AC12" s="58">
        <f>AC13</f>
        <v>0</v>
      </c>
      <c r="AD12" s="58">
        <f t="shared" si="15"/>
        <v>0</v>
      </c>
      <c r="AE12" s="58">
        <f>AE13</f>
        <v>0</v>
      </c>
      <c r="AF12" s="58">
        <f>AF13</f>
        <v>0</v>
      </c>
      <c r="AG12" s="58">
        <f t="shared" si="6"/>
        <v>0</v>
      </c>
      <c r="AH12" s="58">
        <f>AH13</f>
        <v>0</v>
      </c>
      <c r="AI12" s="58">
        <f>AI13</f>
        <v>0</v>
      </c>
      <c r="AJ12" s="58">
        <f t="shared" si="7"/>
        <v>0</v>
      </c>
      <c r="AK12" s="58">
        <f>AK13</f>
        <v>0</v>
      </c>
      <c r="AL12" s="58">
        <f>AL13</f>
        <v>0</v>
      </c>
      <c r="AM12" s="64"/>
    </row>
    <row r="13" customFormat="1" ht="22.8" customHeight="1" spans="1:39">
      <c r="A13" s="49" t="s">
        <v>89</v>
      </c>
      <c r="B13" s="49" t="s">
        <v>90</v>
      </c>
      <c r="C13" s="47" t="s">
        <v>188</v>
      </c>
      <c r="D13" s="47" t="s">
        <v>191</v>
      </c>
      <c r="E13" s="58">
        <f t="shared" si="3"/>
        <v>208.41584</v>
      </c>
      <c r="F13" s="58">
        <f t="shared" si="4"/>
        <v>182.623464</v>
      </c>
      <c r="G13" s="58">
        <f t="shared" si="8"/>
        <v>182.623464</v>
      </c>
      <c r="H13" s="50">
        <v>182.623464</v>
      </c>
      <c r="I13" s="50"/>
      <c r="J13" s="58">
        <f t="shared" si="9"/>
        <v>0</v>
      </c>
      <c r="K13" s="50"/>
      <c r="L13" s="50"/>
      <c r="M13" s="58">
        <f t="shared" si="5"/>
        <v>0</v>
      </c>
      <c r="N13" s="50"/>
      <c r="O13" s="50"/>
      <c r="P13" s="58">
        <f t="shared" si="10"/>
        <v>0</v>
      </c>
      <c r="Q13" s="58">
        <f t="shared" si="11"/>
        <v>0</v>
      </c>
      <c r="R13" s="50"/>
      <c r="S13" s="50"/>
      <c r="T13" s="58">
        <f t="shared" si="12"/>
        <v>0</v>
      </c>
      <c r="U13" s="50"/>
      <c r="V13" s="50"/>
      <c r="W13" s="58">
        <f t="shared" si="13"/>
        <v>0</v>
      </c>
      <c r="X13" s="50"/>
      <c r="Y13" s="50"/>
      <c r="Z13" s="58">
        <f t="shared" si="14"/>
        <v>25.792376</v>
      </c>
      <c r="AA13" s="58">
        <f>AB13+AC13</f>
        <v>25.792376</v>
      </c>
      <c r="AB13" s="50">
        <v>25.792376</v>
      </c>
      <c r="AC13" s="50"/>
      <c r="AD13" s="58">
        <f t="shared" si="15"/>
        <v>0</v>
      </c>
      <c r="AE13" s="50"/>
      <c r="AF13" s="50"/>
      <c r="AG13" s="58">
        <f t="shared" si="6"/>
        <v>0</v>
      </c>
      <c r="AH13" s="50"/>
      <c r="AI13" s="50"/>
      <c r="AJ13" s="58">
        <f t="shared" si="7"/>
        <v>0</v>
      </c>
      <c r="AK13" s="50"/>
      <c r="AL13" s="50"/>
      <c r="AM13" s="53"/>
    </row>
    <row r="14" s="57" customFormat="1" ht="22.8" customHeight="1" spans="1:39">
      <c r="A14" s="59"/>
      <c r="B14" s="59"/>
      <c r="C14" s="60"/>
      <c r="D14" s="60" t="s">
        <v>192</v>
      </c>
      <c r="E14" s="58">
        <f t="shared" si="3"/>
        <v>119.311615</v>
      </c>
      <c r="F14" s="58">
        <f t="shared" si="4"/>
        <v>91.311732</v>
      </c>
      <c r="G14" s="58">
        <f t="shared" si="8"/>
        <v>91.311732</v>
      </c>
      <c r="H14" s="58">
        <f>H15</f>
        <v>91.311732</v>
      </c>
      <c r="I14" s="58">
        <f>I15</f>
        <v>0</v>
      </c>
      <c r="J14" s="58">
        <f t="shared" si="9"/>
        <v>0</v>
      </c>
      <c r="K14" s="58">
        <f>K15</f>
        <v>0</v>
      </c>
      <c r="L14" s="58">
        <f>L15</f>
        <v>0</v>
      </c>
      <c r="M14" s="58">
        <f t="shared" si="5"/>
        <v>0</v>
      </c>
      <c r="N14" s="58">
        <f>N15</f>
        <v>0</v>
      </c>
      <c r="O14" s="58">
        <f>O15</f>
        <v>0</v>
      </c>
      <c r="P14" s="58">
        <f t="shared" si="10"/>
        <v>0</v>
      </c>
      <c r="Q14" s="58">
        <f t="shared" si="11"/>
        <v>0</v>
      </c>
      <c r="R14" s="58">
        <f>R15</f>
        <v>0</v>
      </c>
      <c r="S14" s="58">
        <f>S15</f>
        <v>0</v>
      </c>
      <c r="T14" s="58">
        <f t="shared" si="12"/>
        <v>0</v>
      </c>
      <c r="U14" s="58">
        <f>U15</f>
        <v>0</v>
      </c>
      <c r="V14" s="58">
        <f>V15</f>
        <v>0</v>
      </c>
      <c r="W14" s="58">
        <f t="shared" si="13"/>
        <v>0</v>
      </c>
      <c r="X14" s="58">
        <f>X15</f>
        <v>0</v>
      </c>
      <c r="Y14" s="58">
        <f>Y15</f>
        <v>0</v>
      </c>
      <c r="Z14" s="58">
        <f t="shared" si="14"/>
        <v>27.999883</v>
      </c>
      <c r="AA14" s="58">
        <f>AB14+AC14</f>
        <v>27.999883</v>
      </c>
      <c r="AB14" s="58">
        <f>AB15</f>
        <v>27.999883</v>
      </c>
      <c r="AC14" s="58">
        <f>AC15</f>
        <v>0</v>
      </c>
      <c r="AD14" s="58">
        <f t="shared" si="15"/>
        <v>0</v>
      </c>
      <c r="AE14" s="58">
        <f>AE15</f>
        <v>0</v>
      </c>
      <c r="AF14" s="58">
        <f>AF15</f>
        <v>0</v>
      </c>
      <c r="AG14" s="58">
        <f t="shared" si="6"/>
        <v>0</v>
      </c>
      <c r="AH14" s="58">
        <f>AH15</f>
        <v>0</v>
      </c>
      <c r="AI14" s="58">
        <f>AI15</f>
        <v>0</v>
      </c>
      <c r="AJ14" s="58">
        <f t="shared" si="7"/>
        <v>0</v>
      </c>
      <c r="AK14" s="58">
        <f>AK15</f>
        <v>0</v>
      </c>
      <c r="AL14" s="58">
        <f>AL15</f>
        <v>0</v>
      </c>
      <c r="AM14" s="64"/>
    </row>
    <row r="15" customFormat="1" ht="22.8" customHeight="1" spans="1:39">
      <c r="A15" s="49" t="s">
        <v>92</v>
      </c>
      <c r="B15" s="49" t="s">
        <v>93</v>
      </c>
      <c r="C15" s="47" t="s">
        <v>188</v>
      </c>
      <c r="D15" s="47" t="s">
        <v>193</v>
      </c>
      <c r="E15" s="58">
        <f t="shared" si="3"/>
        <v>119.311615</v>
      </c>
      <c r="F15" s="58">
        <f t="shared" si="4"/>
        <v>91.311732</v>
      </c>
      <c r="G15" s="58">
        <f t="shared" si="8"/>
        <v>91.311732</v>
      </c>
      <c r="H15" s="50">
        <v>91.311732</v>
      </c>
      <c r="I15" s="50"/>
      <c r="J15" s="58">
        <f t="shared" si="9"/>
        <v>0</v>
      </c>
      <c r="K15" s="50"/>
      <c r="L15" s="50"/>
      <c r="M15" s="58">
        <f t="shared" si="5"/>
        <v>0</v>
      </c>
      <c r="N15" s="50"/>
      <c r="O15" s="50"/>
      <c r="P15" s="58">
        <f t="shared" si="10"/>
        <v>0</v>
      </c>
      <c r="Q15" s="58">
        <f t="shared" si="11"/>
        <v>0</v>
      </c>
      <c r="R15" s="50"/>
      <c r="S15" s="50"/>
      <c r="T15" s="58">
        <f t="shared" si="12"/>
        <v>0</v>
      </c>
      <c r="U15" s="50"/>
      <c r="V15" s="50"/>
      <c r="W15" s="58">
        <f t="shared" si="13"/>
        <v>0</v>
      </c>
      <c r="X15" s="50"/>
      <c r="Y15" s="50"/>
      <c r="Z15" s="58">
        <f t="shared" si="14"/>
        <v>27.999883</v>
      </c>
      <c r="AA15" s="58">
        <f t="shared" ref="AA10:AA27" si="16">AB15+AC15</f>
        <v>27.999883</v>
      </c>
      <c r="AB15" s="50">
        <v>27.999883</v>
      </c>
      <c r="AC15" s="50"/>
      <c r="AD15" s="58">
        <f t="shared" si="15"/>
        <v>0</v>
      </c>
      <c r="AE15" s="50"/>
      <c r="AF15" s="50"/>
      <c r="AG15" s="58">
        <f t="shared" si="6"/>
        <v>0</v>
      </c>
      <c r="AH15" s="50"/>
      <c r="AI15" s="50"/>
      <c r="AJ15" s="58">
        <f t="shared" si="7"/>
        <v>0</v>
      </c>
      <c r="AK15" s="50"/>
      <c r="AL15" s="50"/>
      <c r="AM15" s="53"/>
    </row>
    <row r="16" s="57" customFormat="1" ht="22.8" customHeight="1" spans="1:39">
      <c r="A16" s="59"/>
      <c r="B16" s="59"/>
      <c r="C16" s="60"/>
      <c r="D16" s="60" t="s">
        <v>194</v>
      </c>
      <c r="E16" s="58">
        <f t="shared" si="3"/>
        <v>38530.482343</v>
      </c>
      <c r="F16" s="58">
        <f t="shared" ref="F16:F27" si="17">G16+J16+M16</f>
        <v>13510.545571</v>
      </c>
      <c r="G16" s="58">
        <f t="shared" si="8"/>
        <v>13510.545571</v>
      </c>
      <c r="H16" s="58">
        <f>H17+H18+H19+H20</f>
        <v>1449.474871</v>
      </c>
      <c r="I16" s="58">
        <f>I17+I18+I19+I20</f>
        <v>12061.0707</v>
      </c>
      <c r="J16" s="58">
        <f t="shared" si="9"/>
        <v>0</v>
      </c>
      <c r="K16" s="58">
        <f>K17+K19+K18+K20</f>
        <v>0</v>
      </c>
      <c r="L16" s="58">
        <f>L17+L19+L18+L20</f>
        <v>0</v>
      </c>
      <c r="M16" s="58">
        <f t="shared" si="5"/>
        <v>0</v>
      </c>
      <c r="N16" s="58">
        <f>N17+N18+N19+N20</f>
        <v>0</v>
      </c>
      <c r="O16" s="58">
        <f>O17+O18+O19+O20</f>
        <v>0</v>
      </c>
      <c r="P16" s="58">
        <f t="shared" si="10"/>
        <v>0</v>
      </c>
      <c r="Q16" s="58">
        <f t="shared" si="11"/>
        <v>0</v>
      </c>
      <c r="R16" s="58">
        <f>R17+R18+R19+R20</f>
        <v>0</v>
      </c>
      <c r="S16" s="58">
        <f>S17+S18+S19+S20</f>
        <v>0</v>
      </c>
      <c r="T16" s="58">
        <f t="shared" si="12"/>
        <v>0</v>
      </c>
      <c r="U16" s="58">
        <f>U17+U18+U19+U20</f>
        <v>0</v>
      </c>
      <c r="V16" s="58">
        <f>V17+V18+V19+V20</f>
        <v>0</v>
      </c>
      <c r="W16" s="58">
        <f t="shared" si="13"/>
        <v>0</v>
      </c>
      <c r="X16" s="58">
        <f>X17+X18+X19+X20</f>
        <v>0</v>
      </c>
      <c r="Y16" s="58">
        <f>Y17+Y18+Y19+Y20</f>
        <v>0</v>
      </c>
      <c r="Z16" s="58">
        <f t="shared" si="14"/>
        <v>25019.936772</v>
      </c>
      <c r="AA16" s="58">
        <f>SUM(AA17:AA20)</f>
        <v>25019.936772</v>
      </c>
      <c r="AB16" s="58">
        <f>AB17+AB18+AB19+AB20</f>
        <v>254.564583</v>
      </c>
      <c r="AC16" s="58">
        <f>AC17+AC18+AC19+AC20</f>
        <v>24765.372189</v>
      </c>
      <c r="AD16" s="58">
        <f t="shared" si="15"/>
        <v>0</v>
      </c>
      <c r="AE16" s="58">
        <f>AE17+AE18+AE19+AE20</f>
        <v>0</v>
      </c>
      <c r="AF16" s="58">
        <f>AF17+AF18+AF19+AF20</f>
        <v>0</v>
      </c>
      <c r="AG16" s="58">
        <f t="shared" si="6"/>
        <v>0</v>
      </c>
      <c r="AH16" s="58">
        <f>AH17+AH18+AH19+AH20</f>
        <v>0</v>
      </c>
      <c r="AI16" s="58">
        <f>AI17+AI18+AI19+AI20</f>
        <v>0</v>
      </c>
      <c r="AJ16" s="58">
        <f t="shared" si="7"/>
        <v>0</v>
      </c>
      <c r="AK16" s="58">
        <f>AK17+AK18+AK19+AK20</f>
        <v>0</v>
      </c>
      <c r="AL16" s="58">
        <f>AL17+AL18+AL19+AL20</f>
        <v>0</v>
      </c>
      <c r="AM16" s="64"/>
    </row>
    <row r="17" customFormat="1" ht="22.8" customHeight="1" spans="1:39">
      <c r="A17" s="49" t="s">
        <v>86</v>
      </c>
      <c r="B17" s="49" t="s">
        <v>195</v>
      </c>
      <c r="C17" s="47" t="s">
        <v>188</v>
      </c>
      <c r="D17" s="47" t="s">
        <v>196</v>
      </c>
      <c r="E17" s="58">
        <f t="shared" si="3"/>
        <v>30375.665436</v>
      </c>
      <c r="F17" s="58">
        <f t="shared" si="17"/>
        <v>12311.864871</v>
      </c>
      <c r="G17" s="58">
        <f t="shared" si="8"/>
        <v>12311.864871</v>
      </c>
      <c r="H17" s="51">
        <v>1449.474871</v>
      </c>
      <c r="I17" s="51">
        <v>10862.39</v>
      </c>
      <c r="J17" s="58">
        <f t="shared" si="9"/>
        <v>0</v>
      </c>
      <c r="K17" s="50"/>
      <c r="L17" s="50"/>
      <c r="M17" s="58">
        <f t="shared" si="5"/>
        <v>0</v>
      </c>
      <c r="N17" s="50"/>
      <c r="O17" s="50"/>
      <c r="P17" s="58">
        <f t="shared" si="10"/>
        <v>0</v>
      </c>
      <c r="Q17" s="58">
        <f t="shared" si="11"/>
        <v>0</v>
      </c>
      <c r="R17" s="50"/>
      <c r="S17" s="50"/>
      <c r="T17" s="58">
        <f t="shared" si="12"/>
        <v>0</v>
      </c>
      <c r="U17" s="50"/>
      <c r="V17" s="50"/>
      <c r="W17" s="58">
        <f t="shared" si="13"/>
        <v>0</v>
      </c>
      <c r="X17" s="50"/>
      <c r="Y17" s="50"/>
      <c r="Z17" s="58">
        <f t="shared" si="14"/>
        <v>18063.800565</v>
      </c>
      <c r="AA17" s="58">
        <f t="shared" si="16"/>
        <v>18063.800565</v>
      </c>
      <c r="AB17" s="51">
        <v>254.564583</v>
      </c>
      <c r="AC17" s="51">
        <v>17809.235982</v>
      </c>
      <c r="AD17" s="58">
        <f t="shared" si="15"/>
        <v>0</v>
      </c>
      <c r="AE17" s="50"/>
      <c r="AF17" s="50"/>
      <c r="AG17" s="58">
        <f t="shared" si="6"/>
        <v>0</v>
      </c>
      <c r="AH17" s="50"/>
      <c r="AI17" s="50"/>
      <c r="AJ17" s="58">
        <f t="shared" si="7"/>
        <v>0</v>
      </c>
      <c r="AK17" s="50"/>
      <c r="AL17" s="50"/>
      <c r="AM17" s="53"/>
    </row>
    <row r="18" customFormat="1" ht="22.8" customHeight="1" spans="1:39">
      <c r="A18" s="49" t="s">
        <v>86</v>
      </c>
      <c r="B18" s="49" t="s">
        <v>90</v>
      </c>
      <c r="C18" s="47" t="s">
        <v>188</v>
      </c>
      <c r="D18" s="47" t="s">
        <v>197</v>
      </c>
      <c r="E18" s="58">
        <f t="shared" si="3"/>
        <v>5566.19427</v>
      </c>
      <c r="F18" s="58">
        <f t="shared" si="17"/>
        <v>725</v>
      </c>
      <c r="G18" s="58">
        <f t="shared" si="8"/>
        <v>725</v>
      </c>
      <c r="H18" s="50"/>
      <c r="I18" s="50">
        <v>725</v>
      </c>
      <c r="J18" s="58">
        <f t="shared" si="9"/>
        <v>0</v>
      </c>
      <c r="K18" s="50"/>
      <c r="L18" s="50"/>
      <c r="M18" s="58">
        <f t="shared" si="5"/>
        <v>0</v>
      </c>
      <c r="N18" s="50"/>
      <c r="O18" s="50"/>
      <c r="P18" s="58">
        <f t="shared" si="10"/>
        <v>0</v>
      </c>
      <c r="Q18" s="58">
        <f t="shared" si="11"/>
        <v>0</v>
      </c>
      <c r="R18" s="50"/>
      <c r="S18" s="50"/>
      <c r="T18" s="58">
        <f t="shared" si="12"/>
        <v>0</v>
      </c>
      <c r="U18" s="50"/>
      <c r="V18" s="50"/>
      <c r="W18" s="58">
        <f t="shared" si="13"/>
        <v>0</v>
      </c>
      <c r="X18" s="50"/>
      <c r="Y18" s="50"/>
      <c r="Z18" s="58">
        <f t="shared" si="14"/>
        <v>4841.19427</v>
      </c>
      <c r="AA18" s="58">
        <f t="shared" si="16"/>
        <v>4841.19427</v>
      </c>
      <c r="AB18" s="50"/>
      <c r="AC18" s="50">
        <v>4841.19427</v>
      </c>
      <c r="AD18" s="58">
        <f t="shared" si="15"/>
        <v>0</v>
      </c>
      <c r="AE18" s="50"/>
      <c r="AF18" s="50"/>
      <c r="AG18" s="58">
        <f t="shared" si="6"/>
        <v>0</v>
      </c>
      <c r="AH18" s="50"/>
      <c r="AI18" s="50"/>
      <c r="AJ18" s="58">
        <f t="shared" si="7"/>
        <v>0</v>
      </c>
      <c r="AK18" s="50"/>
      <c r="AL18" s="50"/>
      <c r="AM18" s="53"/>
    </row>
    <row r="19" customFormat="1" ht="22.8" customHeight="1" spans="1:39">
      <c r="A19" s="49" t="s">
        <v>86</v>
      </c>
      <c r="B19" s="49" t="s">
        <v>123</v>
      </c>
      <c r="C19" s="47" t="s">
        <v>188</v>
      </c>
      <c r="D19" s="47" t="s">
        <v>198</v>
      </c>
      <c r="E19" s="58">
        <f t="shared" si="3"/>
        <v>2114.941937</v>
      </c>
      <c r="F19" s="58">
        <f t="shared" si="17"/>
        <v>0</v>
      </c>
      <c r="G19" s="58">
        <f t="shared" si="8"/>
        <v>0</v>
      </c>
      <c r="H19" s="50"/>
      <c r="I19" s="50"/>
      <c r="J19" s="58">
        <f t="shared" si="9"/>
        <v>0</v>
      </c>
      <c r="K19" s="50"/>
      <c r="L19" s="50"/>
      <c r="M19" s="58">
        <f t="shared" si="5"/>
        <v>0</v>
      </c>
      <c r="N19" s="50"/>
      <c r="O19" s="50"/>
      <c r="P19" s="58">
        <f t="shared" si="10"/>
        <v>0</v>
      </c>
      <c r="Q19" s="58">
        <f t="shared" si="11"/>
        <v>0</v>
      </c>
      <c r="R19" s="50"/>
      <c r="S19" s="50"/>
      <c r="T19" s="58">
        <f t="shared" si="12"/>
        <v>0</v>
      </c>
      <c r="U19" s="50"/>
      <c r="V19" s="50"/>
      <c r="W19" s="58">
        <f t="shared" si="13"/>
        <v>0</v>
      </c>
      <c r="X19" s="50"/>
      <c r="Y19" s="50"/>
      <c r="Z19" s="58">
        <f t="shared" si="14"/>
        <v>2114.941937</v>
      </c>
      <c r="AA19" s="58">
        <f t="shared" si="16"/>
        <v>2114.941937</v>
      </c>
      <c r="AB19" s="50"/>
      <c r="AC19" s="50">
        <v>2114.941937</v>
      </c>
      <c r="AD19" s="58">
        <f t="shared" si="15"/>
        <v>0</v>
      </c>
      <c r="AE19" s="50"/>
      <c r="AF19" s="50"/>
      <c r="AG19" s="58">
        <f t="shared" si="6"/>
        <v>0</v>
      </c>
      <c r="AH19" s="50"/>
      <c r="AI19" s="50"/>
      <c r="AJ19" s="58">
        <f t="shared" si="7"/>
        <v>0</v>
      </c>
      <c r="AK19" s="50"/>
      <c r="AL19" s="50"/>
      <c r="AM19" s="53"/>
    </row>
    <row r="20" customFormat="1" ht="22.8" customHeight="1" spans="1:39">
      <c r="A20" s="49" t="s">
        <v>86</v>
      </c>
      <c r="B20" s="49" t="s">
        <v>104</v>
      </c>
      <c r="C20" s="47" t="s">
        <v>188</v>
      </c>
      <c r="D20" s="47" t="s">
        <v>199</v>
      </c>
      <c r="E20" s="58">
        <f t="shared" si="3"/>
        <v>473.6807</v>
      </c>
      <c r="F20" s="58">
        <f t="shared" si="17"/>
        <v>473.6807</v>
      </c>
      <c r="G20" s="58">
        <f t="shared" si="8"/>
        <v>473.6807</v>
      </c>
      <c r="H20" s="50"/>
      <c r="I20" s="50">
        <v>473.6807</v>
      </c>
      <c r="J20" s="58">
        <f t="shared" si="9"/>
        <v>0</v>
      </c>
      <c r="K20" s="50"/>
      <c r="L20" s="50"/>
      <c r="M20" s="58">
        <f t="shared" si="5"/>
        <v>0</v>
      </c>
      <c r="N20" s="50"/>
      <c r="O20" s="50"/>
      <c r="P20" s="58">
        <f t="shared" si="10"/>
        <v>0</v>
      </c>
      <c r="Q20" s="58">
        <f t="shared" si="11"/>
        <v>0</v>
      </c>
      <c r="R20" s="50"/>
      <c r="S20" s="50"/>
      <c r="T20" s="58">
        <f t="shared" si="12"/>
        <v>0</v>
      </c>
      <c r="U20" s="50"/>
      <c r="V20" s="50"/>
      <c r="W20" s="58">
        <f t="shared" si="13"/>
        <v>0</v>
      </c>
      <c r="X20" s="50"/>
      <c r="Y20" s="50"/>
      <c r="Z20" s="58">
        <f t="shared" si="14"/>
        <v>0</v>
      </c>
      <c r="AA20" s="58">
        <f t="shared" si="16"/>
        <v>0</v>
      </c>
      <c r="AB20" s="50"/>
      <c r="AC20" s="50"/>
      <c r="AD20" s="58">
        <f t="shared" si="15"/>
        <v>0</v>
      </c>
      <c r="AE20" s="50"/>
      <c r="AF20" s="50"/>
      <c r="AG20" s="58">
        <f t="shared" si="6"/>
        <v>0</v>
      </c>
      <c r="AH20" s="50"/>
      <c r="AI20" s="50"/>
      <c r="AJ20" s="58">
        <f t="shared" si="7"/>
        <v>0</v>
      </c>
      <c r="AK20" s="50"/>
      <c r="AL20" s="50"/>
      <c r="AM20" s="53"/>
    </row>
    <row r="21" s="57" customFormat="1" ht="22.8" customHeight="1" spans="1:39">
      <c r="A21" s="59"/>
      <c r="B21" s="59"/>
      <c r="C21" s="60"/>
      <c r="D21" s="60" t="s">
        <v>200</v>
      </c>
      <c r="E21" s="58">
        <f t="shared" si="3"/>
        <v>466.00872</v>
      </c>
      <c r="F21" s="58">
        <f t="shared" si="17"/>
        <v>0</v>
      </c>
      <c r="G21" s="58">
        <f t="shared" si="8"/>
        <v>0</v>
      </c>
      <c r="H21" s="58">
        <f>H22+H23</f>
        <v>0</v>
      </c>
      <c r="I21" s="58">
        <f>I22+I23</f>
        <v>0</v>
      </c>
      <c r="J21" s="58">
        <f t="shared" si="9"/>
        <v>0</v>
      </c>
      <c r="K21" s="58">
        <f>K22+K23</f>
        <v>0</v>
      </c>
      <c r="L21" s="58">
        <f>L22+L23</f>
        <v>0</v>
      </c>
      <c r="M21" s="58">
        <f t="shared" si="5"/>
        <v>0</v>
      </c>
      <c r="N21" s="58">
        <f>N22+N23</f>
        <v>0</v>
      </c>
      <c r="O21" s="58">
        <f>O22+O23</f>
        <v>0</v>
      </c>
      <c r="P21" s="58">
        <f t="shared" si="10"/>
        <v>0</v>
      </c>
      <c r="Q21" s="58">
        <f t="shared" si="11"/>
        <v>0</v>
      </c>
      <c r="R21" s="58">
        <f>R22+R23</f>
        <v>0</v>
      </c>
      <c r="S21" s="58">
        <f>S22+S23</f>
        <v>0</v>
      </c>
      <c r="T21" s="58">
        <f t="shared" si="12"/>
        <v>0</v>
      </c>
      <c r="U21" s="58">
        <f>U22+U23</f>
        <v>0</v>
      </c>
      <c r="V21" s="58">
        <f>V22+V23</f>
        <v>0</v>
      </c>
      <c r="W21" s="58">
        <f t="shared" si="13"/>
        <v>0</v>
      </c>
      <c r="X21" s="58">
        <f>X22+X23</f>
        <v>0</v>
      </c>
      <c r="Y21" s="58">
        <f>Y22+Y23</f>
        <v>0</v>
      </c>
      <c r="Z21" s="58">
        <f t="shared" si="14"/>
        <v>466.00872</v>
      </c>
      <c r="AA21" s="58">
        <f>AA22+AA23</f>
        <v>466.00872</v>
      </c>
      <c r="AB21" s="58">
        <f>AB22+AB23</f>
        <v>0</v>
      </c>
      <c r="AC21" s="58">
        <f>AC22+AC23</f>
        <v>466.00872</v>
      </c>
      <c r="AD21" s="58">
        <f t="shared" si="15"/>
        <v>0</v>
      </c>
      <c r="AE21" s="58">
        <f>AE22+AE23</f>
        <v>0</v>
      </c>
      <c r="AF21" s="58">
        <f>AF22+AF23</f>
        <v>0</v>
      </c>
      <c r="AG21" s="58">
        <f t="shared" si="6"/>
        <v>0</v>
      </c>
      <c r="AH21" s="58">
        <f>AH22+AH23</f>
        <v>0</v>
      </c>
      <c r="AI21" s="58">
        <f>AI22+AI23</f>
        <v>0</v>
      </c>
      <c r="AJ21" s="58">
        <f t="shared" si="7"/>
        <v>0</v>
      </c>
      <c r="AK21" s="58">
        <f>AK22+AK23</f>
        <v>0</v>
      </c>
      <c r="AL21" s="58">
        <f>AL22+AL23</f>
        <v>0</v>
      </c>
      <c r="AM21" s="64"/>
    </row>
    <row r="22" customFormat="1" ht="22.8" customHeight="1" spans="1:39">
      <c r="A22" s="49" t="s">
        <v>128</v>
      </c>
      <c r="B22" s="49" t="s">
        <v>95</v>
      </c>
      <c r="C22" s="47" t="s">
        <v>188</v>
      </c>
      <c r="D22" s="47" t="s">
        <v>201</v>
      </c>
      <c r="E22" s="58">
        <f t="shared" si="3"/>
        <v>410.00872</v>
      </c>
      <c r="F22" s="58">
        <f t="shared" si="17"/>
        <v>0</v>
      </c>
      <c r="G22" s="58">
        <f t="shared" si="8"/>
        <v>0</v>
      </c>
      <c r="H22" s="50"/>
      <c r="I22" s="50"/>
      <c r="J22" s="58">
        <f t="shared" ref="J21:J27" si="18">K22+L22</f>
        <v>0</v>
      </c>
      <c r="K22" s="50"/>
      <c r="L22" s="50"/>
      <c r="M22" s="58">
        <f t="shared" si="5"/>
        <v>0</v>
      </c>
      <c r="N22" s="50"/>
      <c r="O22" s="50"/>
      <c r="P22" s="58">
        <f t="shared" si="10"/>
        <v>0</v>
      </c>
      <c r="Q22" s="58">
        <f t="shared" si="11"/>
        <v>0</v>
      </c>
      <c r="R22" s="50"/>
      <c r="S22" s="50"/>
      <c r="T22" s="58">
        <f t="shared" si="12"/>
        <v>0</v>
      </c>
      <c r="U22" s="50"/>
      <c r="V22" s="50"/>
      <c r="W22" s="58">
        <f t="shared" si="13"/>
        <v>0</v>
      </c>
      <c r="X22" s="50"/>
      <c r="Y22" s="50"/>
      <c r="Z22" s="58">
        <f t="shared" si="14"/>
        <v>410.00872</v>
      </c>
      <c r="AA22" s="58">
        <f t="shared" si="16"/>
        <v>410.00872</v>
      </c>
      <c r="AB22" s="50"/>
      <c r="AC22" s="50">
        <v>410.00872</v>
      </c>
      <c r="AD22" s="58">
        <f t="shared" si="15"/>
        <v>0</v>
      </c>
      <c r="AE22" s="50"/>
      <c r="AF22" s="50"/>
      <c r="AG22" s="58">
        <f t="shared" si="6"/>
        <v>0</v>
      </c>
      <c r="AH22" s="50"/>
      <c r="AI22" s="50"/>
      <c r="AJ22" s="58">
        <f t="shared" si="7"/>
        <v>0</v>
      </c>
      <c r="AK22" s="50"/>
      <c r="AL22" s="50"/>
      <c r="AM22" s="53"/>
    </row>
    <row r="23" customFormat="1" ht="22.8" customHeight="1" spans="1:39">
      <c r="A23" s="49" t="s">
        <v>128</v>
      </c>
      <c r="B23" s="49" t="s">
        <v>118</v>
      </c>
      <c r="C23" s="47" t="s">
        <v>188</v>
      </c>
      <c r="D23" s="47" t="s">
        <v>202</v>
      </c>
      <c r="E23" s="58">
        <f t="shared" si="3"/>
        <v>56</v>
      </c>
      <c r="F23" s="58">
        <f t="shared" si="17"/>
        <v>0</v>
      </c>
      <c r="G23" s="58">
        <f t="shared" si="8"/>
        <v>0</v>
      </c>
      <c r="H23" s="50"/>
      <c r="I23" s="50"/>
      <c r="J23" s="58">
        <f t="shared" si="18"/>
        <v>0</v>
      </c>
      <c r="K23" s="50"/>
      <c r="L23" s="50"/>
      <c r="M23" s="58">
        <f t="shared" si="5"/>
        <v>0</v>
      </c>
      <c r="N23" s="50"/>
      <c r="O23" s="50"/>
      <c r="P23" s="58">
        <f t="shared" si="10"/>
        <v>0</v>
      </c>
      <c r="Q23" s="58">
        <f t="shared" si="11"/>
        <v>0</v>
      </c>
      <c r="R23" s="50"/>
      <c r="S23" s="50"/>
      <c r="T23" s="58">
        <f t="shared" si="12"/>
        <v>0</v>
      </c>
      <c r="U23" s="50"/>
      <c r="V23" s="50"/>
      <c r="W23" s="58">
        <f t="shared" si="13"/>
        <v>0</v>
      </c>
      <c r="X23" s="50"/>
      <c r="Y23" s="50"/>
      <c r="Z23" s="58">
        <f t="shared" si="14"/>
        <v>56</v>
      </c>
      <c r="AA23" s="58">
        <f t="shared" si="16"/>
        <v>56</v>
      </c>
      <c r="AB23" s="50"/>
      <c r="AC23" s="50">
        <v>56</v>
      </c>
      <c r="AD23" s="58">
        <f t="shared" si="15"/>
        <v>0</v>
      </c>
      <c r="AE23" s="50"/>
      <c r="AF23" s="50"/>
      <c r="AG23" s="58">
        <f t="shared" si="6"/>
        <v>0</v>
      </c>
      <c r="AH23" s="50"/>
      <c r="AI23" s="50"/>
      <c r="AJ23" s="58">
        <f t="shared" si="7"/>
        <v>0</v>
      </c>
      <c r="AK23" s="50"/>
      <c r="AL23" s="50"/>
      <c r="AM23" s="53"/>
    </row>
    <row r="24" s="57" customFormat="1" ht="22.8" customHeight="1" spans="1:39">
      <c r="A24" s="59"/>
      <c r="B24" s="59"/>
      <c r="C24" s="60"/>
      <c r="D24" s="60" t="s">
        <v>203</v>
      </c>
      <c r="E24" s="58">
        <f t="shared" si="3"/>
        <v>136.967548</v>
      </c>
      <c r="F24" s="58">
        <f t="shared" si="17"/>
        <v>136.967548</v>
      </c>
      <c r="G24" s="58">
        <f t="shared" si="8"/>
        <v>136.967548</v>
      </c>
      <c r="H24" s="58">
        <f>H25</f>
        <v>136.967548</v>
      </c>
      <c r="I24" s="58">
        <f>I25</f>
        <v>0</v>
      </c>
      <c r="J24" s="58">
        <f t="shared" si="18"/>
        <v>0</v>
      </c>
      <c r="K24" s="58">
        <f>K25</f>
        <v>0</v>
      </c>
      <c r="L24" s="58">
        <f>L25</f>
        <v>0</v>
      </c>
      <c r="M24" s="58">
        <f t="shared" si="5"/>
        <v>0</v>
      </c>
      <c r="N24" s="58">
        <f>N25</f>
        <v>0</v>
      </c>
      <c r="O24" s="58">
        <f>O25</f>
        <v>0</v>
      </c>
      <c r="P24" s="58">
        <f t="shared" si="10"/>
        <v>0</v>
      </c>
      <c r="Q24" s="58">
        <f t="shared" si="11"/>
        <v>0</v>
      </c>
      <c r="R24" s="58">
        <f>R25</f>
        <v>0</v>
      </c>
      <c r="S24" s="58">
        <f>S25</f>
        <v>0</v>
      </c>
      <c r="T24" s="58">
        <f t="shared" si="12"/>
        <v>0</v>
      </c>
      <c r="U24" s="58">
        <f>U25</f>
        <v>0</v>
      </c>
      <c r="V24" s="58">
        <f>V25</f>
        <v>0</v>
      </c>
      <c r="W24" s="58">
        <f t="shared" si="13"/>
        <v>0</v>
      </c>
      <c r="X24" s="58">
        <f>X25</f>
        <v>0</v>
      </c>
      <c r="Y24" s="58">
        <f>Y25</f>
        <v>0</v>
      </c>
      <c r="Z24" s="58">
        <f t="shared" si="14"/>
        <v>0</v>
      </c>
      <c r="AA24" s="58">
        <f t="shared" si="16"/>
        <v>0</v>
      </c>
      <c r="AB24" s="58">
        <f>AB25</f>
        <v>0</v>
      </c>
      <c r="AC24" s="58">
        <f>AC25</f>
        <v>0</v>
      </c>
      <c r="AD24" s="58">
        <f t="shared" si="15"/>
        <v>0</v>
      </c>
      <c r="AE24" s="58">
        <f>AE25</f>
        <v>0</v>
      </c>
      <c r="AF24" s="58">
        <f>AF25</f>
        <v>0</v>
      </c>
      <c r="AG24" s="58">
        <f t="shared" si="6"/>
        <v>0</v>
      </c>
      <c r="AH24" s="58">
        <f>AH25</f>
        <v>0</v>
      </c>
      <c r="AI24" s="58">
        <f>AI25</f>
        <v>0</v>
      </c>
      <c r="AJ24" s="58">
        <f t="shared" si="7"/>
        <v>0</v>
      </c>
      <c r="AK24" s="58">
        <f>AK25</f>
        <v>0</v>
      </c>
      <c r="AL24" s="58">
        <f>AL25</f>
        <v>0</v>
      </c>
      <c r="AM24" s="64"/>
    </row>
    <row r="25" customFormat="1" ht="22.8" customHeight="1" spans="1:39">
      <c r="A25" s="49" t="s">
        <v>97</v>
      </c>
      <c r="B25" s="49" t="s">
        <v>95</v>
      </c>
      <c r="C25" s="47" t="s">
        <v>188</v>
      </c>
      <c r="D25" s="47" t="s">
        <v>204</v>
      </c>
      <c r="E25" s="58">
        <f t="shared" si="3"/>
        <v>136.967548</v>
      </c>
      <c r="F25" s="58">
        <f t="shared" si="17"/>
        <v>136.967548</v>
      </c>
      <c r="G25" s="58">
        <f t="shared" si="8"/>
        <v>136.967548</v>
      </c>
      <c r="H25" s="50">
        <v>136.967548</v>
      </c>
      <c r="I25" s="50"/>
      <c r="J25" s="58">
        <f t="shared" si="18"/>
        <v>0</v>
      </c>
      <c r="K25" s="50"/>
      <c r="L25" s="50"/>
      <c r="M25" s="58">
        <f t="shared" si="5"/>
        <v>0</v>
      </c>
      <c r="N25" s="50"/>
      <c r="O25" s="50"/>
      <c r="P25" s="58">
        <f t="shared" si="10"/>
        <v>0</v>
      </c>
      <c r="Q25" s="58">
        <f t="shared" si="11"/>
        <v>0</v>
      </c>
      <c r="R25" s="50"/>
      <c r="S25" s="50"/>
      <c r="T25" s="58">
        <f t="shared" si="12"/>
        <v>0</v>
      </c>
      <c r="U25" s="50"/>
      <c r="V25" s="50"/>
      <c r="W25" s="58">
        <f t="shared" si="13"/>
        <v>0</v>
      </c>
      <c r="X25" s="50"/>
      <c r="Y25" s="50"/>
      <c r="Z25" s="58">
        <f t="shared" si="14"/>
        <v>0</v>
      </c>
      <c r="AA25" s="58">
        <f t="shared" si="16"/>
        <v>0</v>
      </c>
      <c r="AB25" s="50"/>
      <c r="AC25" s="50"/>
      <c r="AD25" s="58">
        <f t="shared" si="15"/>
        <v>0</v>
      </c>
      <c r="AE25" s="50"/>
      <c r="AF25" s="50"/>
      <c r="AG25" s="58">
        <f t="shared" si="6"/>
        <v>0</v>
      </c>
      <c r="AH25" s="50"/>
      <c r="AI25" s="50"/>
      <c r="AJ25" s="58">
        <f t="shared" si="7"/>
        <v>0</v>
      </c>
      <c r="AK25" s="50"/>
      <c r="AL25" s="50"/>
      <c r="AM25" s="53"/>
    </row>
    <row r="26" s="57" customFormat="1" ht="22.8" customHeight="1" spans="1:39">
      <c r="A26" s="59"/>
      <c r="B26" s="59"/>
      <c r="C26" s="60"/>
      <c r="D26" s="60" t="s">
        <v>205</v>
      </c>
      <c r="E26" s="58">
        <f t="shared" si="3"/>
        <v>626.685288</v>
      </c>
      <c r="F26" s="58">
        <f t="shared" si="17"/>
        <v>0</v>
      </c>
      <c r="G26" s="58">
        <f t="shared" si="8"/>
        <v>0</v>
      </c>
      <c r="H26" s="58">
        <f>H27</f>
        <v>0</v>
      </c>
      <c r="I26" s="58">
        <f>I27</f>
        <v>0</v>
      </c>
      <c r="J26" s="58">
        <f t="shared" si="18"/>
        <v>0</v>
      </c>
      <c r="K26" s="58">
        <f>K27</f>
        <v>0</v>
      </c>
      <c r="L26" s="58">
        <f>L27</f>
        <v>0</v>
      </c>
      <c r="M26" s="58">
        <f t="shared" si="5"/>
        <v>0</v>
      </c>
      <c r="N26" s="58">
        <f>N27</f>
        <v>0</v>
      </c>
      <c r="O26" s="58">
        <f>O27</f>
        <v>0</v>
      </c>
      <c r="P26" s="58">
        <f t="shared" si="10"/>
        <v>0</v>
      </c>
      <c r="Q26" s="58">
        <f t="shared" si="11"/>
        <v>0</v>
      </c>
      <c r="R26" s="58">
        <f>R27</f>
        <v>0</v>
      </c>
      <c r="S26" s="58">
        <f>S27</f>
        <v>0</v>
      </c>
      <c r="T26" s="58">
        <f t="shared" si="12"/>
        <v>0</v>
      </c>
      <c r="U26" s="58">
        <f>U27</f>
        <v>0</v>
      </c>
      <c r="V26" s="58">
        <f>V27</f>
        <v>0</v>
      </c>
      <c r="W26" s="58">
        <f t="shared" si="13"/>
        <v>0</v>
      </c>
      <c r="X26" s="58">
        <f>X27</f>
        <v>0</v>
      </c>
      <c r="Y26" s="58">
        <f>Y27</f>
        <v>0</v>
      </c>
      <c r="Z26" s="58">
        <f t="shared" si="14"/>
        <v>626.685288</v>
      </c>
      <c r="AA26" s="58">
        <f t="shared" si="16"/>
        <v>0</v>
      </c>
      <c r="AB26" s="58">
        <f>AB27</f>
        <v>0</v>
      </c>
      <c r="AC26" s="58">
        <f>AC27</f>
        <v>0</v>
      </c>
      <c r="AD26" s="58">
        <f>AD27</f>
        <v>626.685288</v>
      </c>
      <c r="AE26" s="58">
        <f>AE27</f>
        <v>0</v>
      </c>
      <c r="AF26" s="58">
        <f>AF27</f>
        <v>626.685288</v>
      </c>
      <c r="AG26" s="58">
        <f t="shared" si="6"/>
        <v>0</v>
      </c>
      <c r="AH26" s="58">
        <f>AH27</f>
        <v>0</v>
      </c>
      <c r="AI26" s="58">
        <f>AI27</f>
        <v>0</v>
      </c>
      <c r="AJ26" s="58">
        <f t="shared" si="7"/>
        <v>0</v>
      </c>
      <c r="AK26" s="58">
        <f>AK27</f>
        <v>0</v>
      </c>
      <c r="AL26" s="58">
        <f>AL27</f>
        <v>0</v>
      </c>
      <c r="AM26" s="64"/>
    </row>
    <row r="27" customFormat="1" ht="27" customHeight="1" spans="1:39">
      <c r="A27" s="49" t="s">
        <v>131</v>
      </c>
      <c r="B27" s="49" t="s">
        <v>87</v>
      </c>
      <c r="C27" s="47" t="s">
        <v>188</v>
      </c>
      <c r="D27" s="61" t="s">
        <v>206</v>
      </c>
      <c r="E27" s="58">
        <f t="shared" si="3"/>
        <v>626.685288</v>
      </c>
      <c r="F27" s="58">
        <f t="shared" si="17"/>
        <v>0</v>
      </c>
      <c r="G27" s="58">
        <f t="shared" si="8"/>
        <v>0</v>
      </c>
      <c r="H27" s="50"/>
      <c r="I27" s="50"/>
      <c r="J27" s="58">
        <f t="shared" si="18"/>
        <v>0</v>
      </c>
      <c r="K27" s="50"/>
      <c r="L27" s="50"/>
      <c r="M27" s="58">
        <f t="shared" si="5"/>
        <v>0</v>
      </c>
      <c r="N27" s="50"/>
      <c r="O27" s="50"/>
      <c r="P27" s="58">
        <f t="shared" si="10"/>
        <v>0</v>
      </c>
      <c r="Q27" s="58">
        <f t="shared" si="11"/>
        <v>0</v>
      </c>
      <c r="R27" s="50"/>
      <c r="S27" s="50"/>
      <c r="T27" s="58">
        <f t="shared" si="12"/>
        <v>0</v>
      </c>
      <c r="U27" s="50"/>
      <c r="V27" s="50"/>
      <c r="W27" s="58">
        <f t="shared" si="13"/>
        <v>0</v>
      </c>
      <c r="X27" s="50"/>
      <c r="Y27" s="50"/>
      <c r="Z27" s="58">
        <f t="shared" si="14"/>
        <v>626.685288</v>
      </c>
      <c r="AA27" s="58">
        <f t="shared" si="16"/>
        <v>0</v>
      </c>
      <c r="AB27" s="50"/>
      <c r="AC27" s="50"/>
      <c r="AD27" s="58">
        <f>AE27+AF27</f>
        <v>626.685288</v>
      </c>
      <c r="AE27" s="50"/>
      <c r="AF27" s="50">
        <v>626.685288</v>
      </c>
      <c r="AG27" s="58">
        <f t="shared" si="6"/>
        <v>0</v>
      </c>
      <c r="AH27" s="50"/>
      <c r="AI27" s="50"/>
      <c r="AJ27" s="58">
        <f t="shared" si="7"/>
        <v>0</v>
      </c>
      <c r="AK27" s="50"/>
      <c r="AL27" s="50"/>
      <c r="AM27" s="53"/>
    </row>
    <row r="28" customFormat="1" spans="1:4">
      <c r="A28" s="62"/>
      <c r="B28" s="62"/>
      <c r="C28" s="62"/>
      <c r="D28" s="62"/>
    </row>
    <row r="29" customFormat="1" spans="1:4">
      <c r="A29" s="62"/>
      <c r="B29" s="62"/>
      <c r="C29" s="62"/>
      <c r="D29" s="62"/>
    </row>
    <row r="30" customFormat="1" spans="1:4">
      <c r="A30" s="62"/>
      <c r="B30" s="62"/>
      <c r="C30" s="62"/>
      <c r="D30" s="62"/>
    </row>
    <row r="31" customFormat="1" spans="1:4">
      <c r="A31" s="62"/>
      <c r="B31" s="62"/>
      <c r="C31" s="62"/>
      <c r="D31" s="62"/>
    </row>
    <row r="32" customFormat="1" spans="1:4">
      <c r="A32" s="62"/>
      <c r="B32" s="62"/>
      <c r="C32" s="62"/>
      <c r="D32" s="62"/>
    </row>
    <row r="33" customFormat="1" spans="1:4">
      <c r="A33" s="62"/>
      <c r="B33" s="62"/>
      <c r="C33" s="62"/>
      <c r="D33" s="62"/>
    </row>
    <row r="34" customFormat="1" spans="1:4">
      <c r="A34" s="62"/>
      <c r="B34" s="62"/>
      <c r="C34" s="62"/>
      <c r="D34" s="62"/>
    </row>
    <row r="35" customFormat="1" spans="1:4">
      <c r="A35" s="62"/>
      <c r="B35" s="62"/>
      <c r="C35" s="62"/>
      <c r="D35" s="62"/>
    </row>
    <row r="36" customFormat="1" spans="1:4">
      <c r="A36" s="62"/>
      <c r="B36" s="62"/>
      <c r="C36" s="62"/>
      <c r="D36" s="62"/>
    </row>
    <row r="37" customFormat="1" spans="1:4">
      <c r="A37" s="62"/>
      <c r="B37" s="62"/>
      <c r="C37" s="62"/>
      <c r="D37" s="62"/>
    </row>
    <row r="38" customFormat="1" spans="1:4">
      <c r="A38" s="62"/>
      <c r="B38" s="62"/>
      <c r="C38" s="62"/>
      <c r="D38" s="62"/>
    </row>
    <row r="39" customFormat="1" spans="1:4">
      <c r="A39" s="62"/>
      <c r="B39" s="62"/>
      <c r="C39" s="62"/>
      <c r="D39" s="62"/>
    </row>
    <row r="40" customFormat="1" spans="1:4">
      <c r="A40" s="62"/>
      <c r="B40" s="62"/>
      <c r="C40" s="62"/>
      <c r="D40" s="62"/>
    </row>
    <row r="41" customFormat="1" spans="1:4">
      <c r="A41" s="62"/>
      <c r="B41" s="62"/>
      <c r="C41" s="62"/>
      <c r="D41" s="62"/>
    </row>
    <row r="42" customFormat="1" spans="1:4">
      <c r="A42" s="62"/>
      <c r="B42" s="62"/>
      <c r="C42" s="62"/>
      <c r="D42" s="62"/>
    </row>
    <row r="43" customFormat="1" spans="1:4">
      <c r="A43" s="62"/>
      <c r="B43" s="62"/>
      <c r="C43" s="62"/>
      <c r="D43" s="62"/>
    </row>
    <row r="44" customFormat="1" spans="1:4">
      <c r="A44" s="62"/>
      <c r="B44" s="62"/>
      <c r="C44" s="62"/>
      <c r="D44" s="62"/>
    </row>
    <row r="45" customFormat="1" spans="1:4">
      <c r="A45" s="62"/>
      <c r="B45" s="62"/>
      <c r="C45" s="62"/>
      <c r="D45" s="62"/>
    </row>
    <row r="46" customFormat="1" spans="1:4">
      <c r="A46" s="62"/>
      <c r="B46" s="62"/>
      <c r="C46" s="62"/>
      <c r="D46" s="62"/>
    </row>
    <row r="47" customFormat="1" spans="1:4">
      <c r="A47" s="62"/>
      <c r="B47" s="62"/>
      <c r="C47" s="62"/>
      <c r="D47" s="62"/>
    </row>
    <row r="48" customFormat="1" spans="1:4">
      <c r="A48" s="62"/>
      <c r="B48" s="62"/>
      <c r="C48" s="62"/>
      <c r="D48" s="62"/>
    </row>
    <row r="49" customFormat="1" spans="1:4">
      <c r="A49" s="62"/>
      <c r="B49" s="62"/>
      <c r="C49" s="62"/>
      <c r="D49" s="62"/>
    </row>
    <row r="50" customFormat="1" spans="1:4">
      <c r="A50" s="62"/>
      <c r="B50" s="62"/>
      <c r="C50" s="62"/>
      <c r="D50" s="62"/>
    </row>
    <row r="51" customFormat="1" spans="1:4">
      <c r="A51" s="62"/>
      <c r="B51" s="62"/>
      <c r="C51" s="62"/>
      <c r="D51" s="62"/>
    </row>
    <row r="52" customFormat="1" spans="1:4">
      <c r="A52" s="62"/>
      <c r="B52" s="62"/>
      <c r="C52" s="62"/>
      <c r="D52" s="62"/>
    </row>
    <row r="53" customFormat="1" spans="1:4">
      <c r="A53" s="62"/>
      <c r="B53" s="62"/>
      <c r="C53" s="62"/>
      <c r="D53" s="62"/>
    </row>
    <row r="54" customFormat="1" spans="1:4">
      <c r="A54" s="62"/>
      <c r="B54" s="62"/>
      <c r="C54" s="62"/>
      <c r="D54" s="62"/>
    </row>
    <row r="55" customFormat="1" spans="1:4">
      <c r="A55" s="62"/>
      <c r="B55" s="62"/>
      <c r="C55" s="62"/>
      <c r="D55" s="62"/>
    </row>
    <row r="56" customFormat="1" spans="1:4">
      <c r="A56" s="62"/>
      <c r="B56" s="62"/>
      <c r="C56" s="62"/>
      <c r="D56" s="62"/>
    </row>
    <row r="57" customFormat="1" spans="1:4">
      <c r="A57" s="62"/>
      <c r="B57" s="62"/>
      <c r="C57" s="62"/>
      <c r="D57" s="62"/>
    </row>
    <row r="58" customFormat="1" spans="1:4">
      <c r="A58" s="62"/>
      <c r="B58" s="62"/>
      <c r="C58" s="62"/>
      <c r="D58" s="62"/>
    </row>
    <row r="59" customFormat="1" spans="1:4">
      <c r="A59" s="62"/>
      <c r="B59" s="62"/>
      <c r="C59" s="62"/>
      <c r="D59" s="62"/>
    </row>
    <row r="60" customFormat="1" spans="1:4">
      <c r="A60" s="62"/>
      <c r="B60" s="62"/>
      <c r="C60" s="62"/>
      <c r="D60" s="62"/>
    </row>
    <row r="61" customFormat="1" spans="1:4">
      <c r="A61" s="62"/>
      <c r="B61" s="62"/>
      <c r="C61" s="62"/>
      <c r="D61" s="62"/>
    </row>
    <row r="62" customFormat="1" spans="1:4">
      <c r="A62" s="62"/>
      <c r="B62" s="62"/>
      <c r="C62" s="62"/>
      <c r="D62" s="62"/>
    </row>
    <row r="63" customFormat="1" spans="1:4">
      <c r="A63" s="62"/>
      <c r="B63" s="62"/>
      <c r="C63" s="62"/>
      <c r="D63" s="62"/>
    </row>
    <row r="64" customFormat="1" spans="1:4">
      <c r="A64" s="62"/>
      <c r="B64" s="62"/>
      <c r="C64" s="62"/>
      <c r="D64" s="62"/>
    </row>
    <row r="65" customFormat="1" spans="1:4">
      <c r="A65" s="62"/>
      <c r="B65" s="62"/>
      <c r="C65" s="62"/>
      <c r="D65" s="62"/>
    </row>
    <row r="66" customFormat="1" spans="1:4">
      <c r="A66" s="62"/>
      <c r="B66" s="62"/>
      <c r="C66" s="62"/>
      <c r="D66" s="62"/>
    </row>
  </sheetData>
  <mergeCells count="25">
    <mergeCell ref="A1:B1"/>
    <mergeCell ref="A2:AL2"/>
    <mergeCell ref="A3:D3"/>
    <mergeCell ref="AK3:AL3"/>
    <mergeCell ref="A4:D4"/>
    <mergeCell ref="F4:O4"/>
    <mergeCell ref="P4:Y4"/>
    <mergeCell ref="Z4:AL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C5:C6"/>
    <mergeCell ref="D5:D6"/>
    <mergeCell ref="E4:E6"/>
    <mergeCell ref="F5:F6"/>
    <mergeCell ref="P5:P6"/>
    <mergeCell ref="Z5:Z6"/>
  </mergeCells>
  <pageMargins left="0.75" right="0.75" top="0.270000010728836" bottom="0.270000010728836" header="0" footer="0"/>
  <pageSetup paperSize="9" orientation="portrait"/>
  <headerFooter/>
  <ignoredErrors>
    <ignoredError sqref="J24 J21 J26 H9:I9 AB9 J10 J12 J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pane ySplit="6" topLeftCell="A7" activePane="bottomLeft" state="frozen"/>
      <selection/>
      <selection pane="bottomLeft" activeCell="F41" sqref="F4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9.375" customWidth="1"/>
    <col min="7" max="9" width="16.4083333333333" customWidth="1"/>
    <col min="10" max="10" width="1.53333333333333" customWidth="1"/>
  </cols>
  <sheetData>
    <row r="1" ht="16.35" customHeight="1" spans="1:10">
      <c r="A1" s="1"/>
      <c r="B1" s="2"/>
      <c r="C1" s="2"/>
      <c r="D1" s="2"/>
      <c r="E1" s="28"/>
      <c r="F1" s="28"/>
      <c r="G1" s="21" t="s">
        <v>207</v>
      </c>
      <c r="H1" s="21"/>
      <c r="I1" s="21"/>
      <c r="J1" s="24"/>
    </row>
    <row r="2" ht="22.8" customHeight="1" spans="1:10">
      <c r="A2" s="1"/>
      <c r="B2" s="3" t="s">
        <v>208</v>
      </c>
      <c r="C2" s="3"/>
      <c r="D2" s="3"/>
      <c r="E2" s="3"/>
      <c r="F2" s="3"/>
      <c r="G2" s="3"/>
      <c r="H2" s="3"/>
      <c r="I2" s="3"/>
      <c r="J2" s="24" t="s">
        <v>2</v>
      </c>
    </row>
    <row r="3" ht="19.55" customHeight="1" spans="1:10">
      <c r="A3" s="4"/>
      <c r="B3" s="5" t="s">
        <v>4</v>
      </c>
      <c r="C3" s="5"/>
      <c r="D3" s="5"/>
      <c r="E3" s="5"/>
      <c r="F3" s="5"/>
      <c r="G3" s="4"/>
      <c r="H3" s="55"/>
      <c r="I3" s="39" t="s">
        <v>5</v>
      </c>
      <c r="J3" s="24"/>
    </row>
    <row r="4" ht="24.4" customHeight="1" spans="1:10">
      <c r="A4" s="41"/>
      <c r="B4" s="7" t="s">
        <v>8</v>
      </c>
      <c r="C4" s="7"/>
      <c r="D4" s="7"/>
      <c r="E4" s="7"/>
      <c r="F4" s="7"/>
      <c r="G4" s="7" t="s">
        <v>58</v>
      </c>
      <c r="H4" s="30" t="s">
        <v>178</v>
      </c>
      <c r="I4" s="30" t="s">
        <v>180</v>
      </c>
      <c r="J4" s="53"/>
    </row>
    <row r="5" ht="24.4" customHeight="1" spans="1:10">
      <c r="A5" s="41"/>
      <c r="B5" s="7" t="s">
        <v>80</v>
      </c>
      <c r="C5" s="7"/>
      <c r="D5" s="7"/>
      <c r="E5" s="7" t="s">
        <v>69</v>
      </c>
      <c r="F5" s="7" t="s">
        <v>70</v>
      </c>
      <c r="G5" s="7"/>
      <c r="H5" s="30"/>
      <c r="I5" s="30"/>
      <c r="J5" s="53"/>
    </row>
    <row r="6" ht="24.4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30"/>
      <c r="I6" s="30"/>
      <c r="J6" s="25"/>
    </row>
    <row r="7" ht="22.8" customHeight="1" spans="1:10">
      <c r="A7" s="9"/>
      <c r="B7" s="10"/>
      <c r="C7" s="10"/>
      <c r="D7" s="10"/>
      <c r="E7" s="10"/>
      <c r="F7" s="10" t="s">
        <v>71</v>
      </c>
      <c r="G7" s="31">
        <f>G8</f>
        <v>40088.051354</v>
      </c>
      <c r="H7" s="31">
        <f>H8</f>
        <v>13921.448315</v>
      </c>
      <c r="I7" s="31">
        <f>I8</f>
        <v>26166.603039</v>
      </c>
      <c r="J7" s="26"/>
    </row>
    <row r="8" ht="22.8" customHeight="1" spans="1:10">
      <c r="A8" s="8"/>
      <c r="B8" s="13"/>
      <c r="C8" s="13"/>
      <c r="D8" s="13"/>
      <c r="E8" s="13"/>
      <c r="F8" s="13" t="s">
        <v>22</v>
      </c>
      <c r="G8" s="16">
        <f>G9</f>
        <v>40088.051354</v>
      </c>
      <c r="H8" s="16">
        <f>H9</f>
        <v>13921.448315</v>
      </c>
      <c r="I8" s="16">
        <f>I9</f>
        <v>26166.603039</v>
      </c>
      <c r="J8" s="24"/>
    </row>
    <row r="9" ht="22.8" customHeight="1" spans="1:10">
      <c r="A9" s="8"/>
      <c r="B9" s="13"/>
      <c r="C9" s="13"/>
      <c r="D9" s="13"/>
      <c r="E9" s="13"/>
      <c r="F9" s="13" t="s">
        <v>72</v>
      </c>
      <c r="G9" s="16">
        <f>SUM(G10:G37)</f>
        <v>40088.051354</v>
      </c>
      <c r="H9" s="16">
        <f>SUM(H10:H37)</f>
        <v>13921.448315</v>
      </c>
      <c r="I9" s="16">
        <f>SUM(I10:I37)</f>
        <v>26166.603039</v>
      </c>
      <c r="J9" s="24"/>
    </row>
    <row r="10" ht="22.8" customHeight="1" spans="1:10">
      <c r="A10" s="8"/>
      <c r="B10" s="33">
        <v>213</v>
      </c>
      <c r="C10" s="33" t="s">
        <v>84</v>
      </c>
      <c r="D10" s="33" t="s">
        <v>84</v>
      </c>
      <c r="E10" s="13">
        <v>206001</v>
      </c>
      <c r="F10" s="13" t="s">
        <v>85</v>
      </c>
      <c r="G10" s="16">
        <f>H10+I10</f>
        <v>1170.204867</v>
      </c>
      <c r="H10" s="18">
        <v>1009.878132</v>
      </c>
      <c r="I10" s="18">
        <v>160.326735</v>
      </c>
      <c r="J10" s="25"/>
    </row>
    <row r="11" ht="22.8" customHeight="1" spans="1:10">
      <c r="A11" s="8"/>
      <c r="B11" s="33" t="s">
        <v>86</v>
      </c>
      <c r="C11" s="33" t="s">
        <v>84</v>
      </c>
      <c r="D11" s="33" t="s">
        <v>87</v>
      </c>
      <c r="E11" s="13">
        <v>206001</v>
      </c>
      <c r="F11" s="13" t="s">
        <v>209</v>
      </c>
      <c r="G11" s="16">
        <f>H11+I11</f>
        <v>533.834587</v>
      </c>
      <c r="H11" s="18">
        <v>439.596739</v>
      </c>
      <c r="I11" s="18">
        <v>94.237848</v>
      </c>
      <c r="J11" s="25"/>
    </row>
    <row r="12" ht="22.8" customHeight="1" spans="1:10">
      <c r="A12" s="8"/>
      <c r="B12" s="33" t="s">
        <v>89</v>
      </c>
      <c r="C12" s="33" t="s">
        <v>90</v>
      </c>
      <c r="D12" s="33" t="s">
        <v>90</v>
      </c>
      <c r="E12" s="13">
        <v>206001</v>
      </c>
      <c r="F12" s="13" t="s">
        <v>91</v>
      </c>
      <c r="G12" s="16">
        <f>H12+I12</f>
        <v>208.41584</v>
      </c>
      <c r="H12" s="18">
        <v>182.623464</v>
      </c>
      <c r="I12" s="18">
        <v>25.792376</v>
      </c>
      <c r="J12" s="25"/>
    </row>
    <row r="13" ht="22.8" customHeight="1" spans="1:10">
      <c r="A13" s="8"/>
      <c r="B13" s="33" t="s">
        <v>92</v>
      </c>
      <c r="C13" s="33" t="s">
        <v>93</v>
      </c>
      <c r="D13" s="33" t="s">
        <v>84</v>
      </c>
      <c r="E13" s="13">
        <v>206001</v>
      </c>
      <c r="F13" s="13" t="s">
        <v>94</v>
      </c>
      <c r="G13" s="16">
        <f>H13+I13</f>
        <v>88.699932</v>
      </c>
      <c r="H13" s="18">
        <v>87.865032</v>
      </c>
      <c r="I13" s="18">
        <v>0.8349</v>
      </c>
      <c r="J13" s="25"/>
    </row>
    <row r="14" ht="22.8" customHeight="1" spans="1:10">
      <c r="A14" s="8"/>
      <c r="B14" s="33" t="s">
        <v>92</v>
      </c>
      <c r="C14" s="33" t="s">
        <v>93</v>
      </c>
      <c r="D14" s="33" t="s">
        <v>95</v>
      </c>
      <c r="E14" s="13">
        <v>206001</v>
      </c>
      <c r="F14" s="13" t="s">
        <v>210</v>
      </c>
      <c r="G14" s="16">
        <f>H14+I14</f>
        <v>30.611683</v>
      </c>
      <c r="H14" s="18">
        <v>3.4467</v>
      </c>
      <c r="I14" s="18">
        <v>27.164983</v>
      </c>
      <c r="J14" s="25"/>
    </row>
    <row r="15" ht="22.8" customHeight="1" spans="1:10">
      <c r="A15" s="8"/>
      <c r="B15" s="33" t="s">
        <v>97</v>
      </c>
      <c r="C15" s="33" t="s">
        <v>95</v>
      </c>
      <c r="D15" s="33" t="s">
        <v>84</v>
      </c>
      <c r="E15" s="13">
        <v>206001</v>
      </c>
      <c r="F15" s="13" t="s">
        <v>98</v>
      </c>
      <c r="G15" s="16">
        <f t="shared" ref="G15:G21" si="0">H15+I15</f>
        <v>136.967548</v>
      </c>
      <c r="H15" s="18">
        <v>136.967548</v>
      </c>
      <c r="I15" s="18"/>
      <c r="J15" s="25"/>
    </row>
    <row r="16" ht="22.8" customHeight="1" spans="1:10">
      <c r="A16" s="8"/>
      <c r="B16" s="33" t="s">
        <v>86</v>
      </c>
      <c r="C16" s="33" t="s">
        <v>84</v>
      </c>
      <c r="D16" s="33" t="s">
        <v>95</v>
      </c>
      <c r="E16" s="13">
        <v>206001</v>
      </c>
      <c r="F16" s="13" t="s">
        <v>211</v>
      </c>
      <c r="G16" s="16">
        <f t="shared" si="0"/>
        <v>83.831699</v>
      </c>
      <c r="H16" s="18">
        <v>34.7</v>
      </c>
      <c r="I16" s="18">
        <v>49.131699</v>
      </c>
      <c r="J16" s="25"/>
    </row>
    <row r="17" ht="22.8" customHeight="1" spans="1:10">
      <c r="A17" s="8"/>
      <c r="B17" s="33" t="s">
        <v>86</v>
      </c>
      <c r="C17" s="33" t="s">
        <v>84</v>
      </c>
      <c r="D17" s="33" t="s">
        <v>108</v>
      </c>
      <c r="E17" s="13">
        <v>206001</v>
      </c>
      <c r="F17" s="13" t="s">
        <v>109</v>
      </c>
      <c r="G17" s="16">
        <f t="shared" si="0"/>
        <v>4677.7045</v>
      </c>
      <c r="H17" s="18">
        <v>3886</v>
      </c>
      <c r="I17" s="18">
        <v>791.7045</v>
      </c>
      <c r="J17" s="25"/>
    </row>
    <row r="18" ht="22.8" customHeight="1" spans="1:10">
      <c r="A18" s="8"/>
      <c r="B18" s="33" t="s">
        <v>86</v>
      </c>
      <c r="C18" s="33" t="s">
        <v>84</v>
      </c>
      <c r="D18" s="33" t="s">
        <v>118</v>
      </c>
      <c r="E18" s="13">
        <v>206001</v>
      </c>
      <c r="F18" s="13" t="s">
        <v>212</v>
      </c>
      <c r="G18" s="16">
        <f t="shared" si="0"/>
        <v>21317.200305</v>
      </c>
      <c r="H18" s="18">
        <v>6727</v>
      </c>
      <c r="I18" s="18">
        <v>14590.200305</v>
      </c>
      <c r="J18" s="25"/>
    </row>
    <row r="19" ht="22.8" customHeight="1" spans="1:10">
      <c r="A19" s="8"/>
      <c r="B19" s="33" t="s">
        <v>86</v>
      </c>
      <c r="C19" s="33" t="s">
        <v>84</v>
      </c>
      <c r="D19" s="33" t="s">
        <v>102</v>
      </c>
      <c r="E19" s="13">
        <v>206001</v>
      </c>
      <c r="F19" s="13" t="s">
        <v>213</v>
      </c>
      <c r="G19" s="16">
        <f t="shared" si="0"/>
        <v>439.093008</v>
      </c>
      <c r="H19" s="18">
        <v>214.69</v>
      </c>
      <c r="I19" s="18">
        <v>224.403008</v>
      </c>
      <c r="J19" s="25"/>
    </row>
    <row r="20" ht="22.8" customHeight="1" spans="1:10">
      <c r="A20" s="8"/>
      <c r="B20" s="33" t="s">
        <v>86</v>
      </c>
      <c r="C20" s="33" t="s">
        <v>90</v>
      </c>
      <c r="D20" s="33" t="s">
        <v>87</v>
      </c>
      <c r="E20" s="13">
        <v>206001</v>
      </c>
      <c r="F20" s="13" t="s">
        <v>120</v>
      </c>
      <c r="G20" s="16">
        <f t="shared" si="0"/>
        <v>825</v>
      </c>
      <c r="H20" s="18">
        <v>725</v>
      </c>
      <c r="I20" s="18">
        <v>100</v>
      </c>
      <c r="J20" s="25"/>
    </row>
    <row r="21" ht="18" customHeight="1" spans="1:10">
      <c r="A21" s="19"/>
      <c r="B21" s="33" t="s">
        <v>86</v>
      </c>
      <c r="C21" s="33" t="s">
        <v>104</v>
      </c>
      <c r="D21" s="33" t="s">
        <v>118</v>
      </c>
      <c r="E21" s="13">
        <v>206001</v>
      </c>
      <c r="F21" s="13" t="s">
        <v>127</v>
      </c>
      <c r="G21" s="16">
        <f t="shared" si="0"/>
        <v>473.6807</v>
      </c>
      <c r="H21" s="18">
        <v>473.6807</v>
      </c>
      <c r="I21" s="18"/>
      <c r="J21" s="56"/>
    </row>
    <row r="22" ht="20" customHeight="1" spans="2:9">
      <c r="B22" s="33" t="s">
        <v>133</v>
      </c>
      <c r="C22" s="33" t="s">
        <v>102</v>
      </c>
      <c r="D22" s="33" t="s">
        <v>134</v>
      </c>
      <c r="E22" s="13">
        <v>206001</v>
      </c>
      <c r="F22" s="13" t="s">
        <v>135</v>
      </c>
      <c r="G22" s="16">
        <f t="shared" ref="G22:G37" si="1">H22+I22</f>
        <v>0.18</v>
      </c>
      <c r="H22" s="18"/>
      <c r="I22" s="18">
        <v>0.18</v>
      </c>
    </row>
    <row r="23" ht="20" customHeight="1" spans="2:9">
      <c r="B23" s="33" t="s">
        <v>86</v>
      </c>
      <c r="C23" s="33" t="s">
        <v>84</v>
      </c>
      <c r="D23" s="33" t="s">
        <v>100</v>
      </c>
      <c r="E23" s="13">
        <v>206001</v>
      </c>
      <c r="F23" s="13" t="s">
        <v>101</v>
      </c>
      <c r="G23" s="16">
        <f t="shared" si="1"/>
        <v>6.7213</v>
      </c>
      <c r="H23" s="18"/>
      <c r="I23" s="18">
        <v>6.7213</v>
      </c>
    </row>
    <row r="24" ht="20" customHeight="1" spans="2:9">
      <c r="B24" s="33" t="s">
        <v>86</v>
      </c>
      <c r="C24" s="33" t="s">
        <v>84</v>
      </c>
      <c r="D24" s="33" t="s">
        <v>104</v>
      </c>
      <c r="E24" s="13">
        <v>206001</v>
      </c>
      <c r="F24" s="13" t="s">
        <v>105</v>
      </c>
      <c r="G24" s="16">
        <f t="shared" si="1"/>
        <v>187.955164</v>
      </c>
      <c r="H24" s="18"/>
      <c r="I24" s="18">
        <v>187.955164</v>
      </c>
    </row>
    <row r="25" ht="20" customHeight="1" spans="2:9">
      <c r="B25" s="33" t="s">
        <v>86</v>
      </c>
      <c r="C25" s="33" t="s">
        <v>84</v>
      </c>
      <c r="D25" s="33" t="s">
        <v>106</v>
      </c>
      <c r="E25" s="13">
        <v>206001</v>
      </c>
      <c r="F25" s="13" t="s">
        <v>107</v>
      </c>
      <c r="G25" s="16">
        <f t="shared" si="1"/>
        <v>6e-6</v>
      </c>
      <c r="H25" s="18"/>
      <c r="I25" s="18">
        <v>6e-6</v>
      </c>
    </row>
    <row r="26" ht="20" customHeight="1" spans="2:9">
      <c r="B26" s="33" t="s">
        <v>86</v>
      </c>
      <c r="C26" s="33" t="s">
        <v>84</v>
      </c>
      <c r="D26" s="33" t="s">
        <v>110</v>
      </c>
      <c r="E26" s="13">
        <v>206001</v>
      </c>
      <c r="F26" s="13" t="s">
        <v>111</v>
      </c>
      <c r="G26" s="16">
        <f t="shared" si="1"/>
        <v>20</v>
      </c>
      <c r="H26" s="18"/>
      <c r="I26" s="18">
        <v>20</v>
      </c>
    </row>
    <row r="27" ht="20" customHeight="1" spans="2:9">
      <c r="B27" s="33" t="s">
        <v>86</v>
      </c>
      <c r="C27" s="33" t="s">
        <v>84</v>
      </c>
      <c r="D27" s="33" t="s">
        <v>112</v>
      </c>
      <c r="E27" s="13">
        <v>206001</v>
      </c>
      <c r="F27" s="13" t="s">
        <v>113</v>
      </c>
      <c r="G27" s="16">
        <f t="shared" si="1"/>
        <v>420.64</v>
      </c>
      <c r="H27" s="18"/>
      <c r="I27" s="18">
        <v>420.64</v>
      </c>
    </row>
    <row r="28" ht="20" customHeight="1" spans="2:9">
      <c r="B28" s="33" t="s">
        <v>86</v>
      </c>
      <c r="C28" s="33" t="s">
        <v>84</v>
      </c>
      <c r="D28" s="33" t="s">
        <v>114</v>
      </c>
      <c r="E28" s="13">
        <v>206001</v>
      </c>
      <c r="F28" s="13" t="s">
        <v>214</v>
      </c>
      <c r="G28" s="16">
        <f t="shared" si="1"/>
        <v>23.48</v>
      </c>
      <c r="H28" s="18"/>
      <c r="I28" s="18">
        <v>23.48</v>
      </c>
    </row>
    <row r="29" ht="20" customHeight="1" spans="2:9">
      <c r="B29" s="33" t="s">
        <v>86</v>
      </c>
      <c r="C29" s="33" t="s">
        <v>84</v>
      </c>
      <c r="D29" s="33" t="s">
        <v>116</v>
      </c>
      <c r="E29" s="13">
        <v>206001</v>
      </c>
      <c r="F29" s="13" t="s">
        <v>117</v>
      </c>
      <c r="G29" s="16">
        <f t="shared" si="1"/>
        <v>1495</v>
      </c>
      <c r="H29" s="18"/>
      <c r="I29" s="18">
        <v>1495</v>
      </c>
    </row>
    <row r="30" ht="20" customHeight="1" spans="2:9">
      <c r="B30" s="33" t="s">
        <v>86</v>
      </c>
      <c r="C30" s="33" t="s">
        <v>90</v>
      </c>
      <c r="D30" s="33" t="s">
        <v>90</v>
      </c>
      <c r="E30" s="13">
        <v>206001</v>
      </c>
      <c r="F30" s="13" t="s">
        <v>121</v>
      </c>
      <c r="G30" s="16">
        <f t="shared" si="1"/>
        <v>626.84117</v>
      </c>
      <c r="H30" s="18"/>
      <c r="I30" s="18">
        <v>626.84117</v>
      </c>
    </row>
    <row r="31" ht="20" customHeight="1" spans="2:9">
      <c r="B31" s="33" t="s">
        <v>86</v>
      </c>
      <c r="C31" s="33" t="s">
        <v>90</v>
      </c>
      <c r="D31" s="33" t="s">
        <v>118</v>
      </c>
      <c r="E31" s="13">
        <v>206001</v>
      </c>
      <c r="F31" s="13" t="s">
        <v>215</v>
      </c>
      <c r="G31" s="16">
        <f t="shared" si="1"/>
        <v>4114.3531</v>
      </c>
      <c r="H31" s="18"/>
      <c r="I31" s="18">
        <v>4114.3531</v>
      </c>
    </row>
    <row r="32" ht="20" customHeight="1" spans="2:9">
      <c r="B32" s="33" t="s">
        <v>86</v>
      </c>
      <c r="C32" s="33" t="s">
        <v>123</v>
      </c>
      <c r="D32" s="33" t="s">
        <v>84</v>
      </c>
      <c r="E32" s="13">
        <v>206001</v>
      </c>
      <c r="F32" s="13" t="s">
        <v>216</v>
      </c>
      <c r="G32" s="16">
        <f t="shared" si="1"/>
        <v>215</v>
      </c>
      <c r="H32" s="18"/>
      <c r="I32" s="18">
        <v>215</v>
      </c>
    </row>
    <row r="33" ht="20" customHeight="1" spans="2:9">
      <c r="B33" s="33" t="s">
        <v>86</v>
      </c>
      <c r="C33" s="33" t="s">
        <v>123</v>
      </c>
      <c r="D33" s="33" t="s">
        <v>100</v>
      </c>
      <c r="E33" s="13">
        <v>206001</v>
      </c>
      <c r="F33" s="13" t="s">
        <v>125</v>
      </c>
      <c r="G33" s="16">
        <f t="shared" si="1"/>
        <v>464.180889</v>
      </c>
      <c r="H33" s="18"/>
      <c r="I33" s="18">
        <v>464.180889</v>
      </c>
    </row>
    <row r="34" ht="20" customHeight="1" spans="2:9">
      <c r="B34" s="33" t="s">
        <v>86</v>
      </c>
      <c r="C34" s="33" t="s">
        <v>123</v>
      </c>
      <c r="D34" s="33" t="s">
        <v>118</v>
      </c>
      <c r="E34" s="13">
        <v>206001</v>
      </c>
      <c r="F34" s="13" t="s">
        <v>126</v>
      </c>
      <c r="G34" s="16">
        <f t="shared" si="1"/>
        <v>1435.761048</v>
      </c>
      <c r="H34" s="18"/>
      <c r="I34" s="18">
        <v>1435.761048</v>
      </c>
    </row>
    <row r="35" ht="20" customHeight="1" spans="2:9">
      <c r="B35" s="33" t="s">
        <v>128</v>
      </c>
      <c r="C35" s="33" t="s">
        <v>95</v>
      </c>
      <c r="D35" s="33" t="s">
        <v>118</v>
      </c>
      <c r="E35" s="13">
        <v>206001</v>
      </c>
      <c r="F35" s="13" t="s">
        <v>129</v>
      </c>
      <c r="G35" s="16">
        <f t="shared" si="1"/>
        <v>410.00872</v>
      </c>
      <c r="H35" s="18"/>
      <c r="I35" s="18">
        <v>410.00872</v>
      </c>
    </row>
    <row r="36" ht="20" customHeight="1" spans="2:9">
      <c r="B36" s="33" t="s">
        <v>128</v>
      </c>
      <c r="C36" s="33" t="s">
        <v>118</v>
      </c>
      <c r="D36" s="33" t="s">
        <v>118</v>
      </c>
      <c r="E36" s="13">
        <v>206001</v>
      </c>
      <c r="F36" s="13" t="s">
        <v>130</v>
      </c>
      <c r="G36" s="16">
        <f t="shared" si="1"/>
        <v>56</v>
      </c>
      <c r="H36" s="18"/>
      <c r="I36" s="18">
        <v>56</v>
      </c>
    </row>
    <row r="37" ht="20" customHeight="1" spans="2:9">
      <c r="B37" s="33" t="s">
        <v>131</v>
      </c>
      <c r="C37" s="33" t="s">
        <v>87</v>
      </c>
      <c r="D37" s="33" t="s">
        <v>95</v>
      </c>
      <c r="E37" s="13">
        <v>206001</v>
      </c>
      <c r="F37" s="13" t="s">
        <v>132</v>
      </c>
      <c r="G37" s="16">
        <f t="shared" si="1"/>
        <v>626.685288</v>
      </c>
      <c r="H37" s="18"/>
      <c r="I37" s="18">
        <v>626.685288</v>
      </c>
    </row>
  </sheetData>
  <mergeCells count="12">
    <mergeCell ref="B1:D1"/>
    <mergeCell ref="G1:I1"/>
    <mergeCell ref="B2:I2"/>
    <mergeCell ref="B3:F3"/>
    <mergeCell ref="B4:F4"/>
    <mergeCell ref="B5:D5"/>
    <mergeCell ref="A10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17" activePane="bottomLeft" state="frozen"/>
      <selection/>
      <selection pane="bottomLeft" activeCell="E48" sqref="E48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6.35" customHeight="1" spans="1:9">
      <c r="A1" s="2"/>
      <c r="B1" s="2"/>
      <c r="C1" s="2"/>
      <c r="D1" s="28"/>
      <c r="E1" s="28"/>
      <c r="F1" s="1"/>
      <c r="G1" s="1"/>
      <c r="H1" s="38" t="s">
        <v>217</v>
      </c>
      <c r="I1" s="53"/>
    </row>
    <row r="2" ht="22.8" customHeight="1" spans="1:9">
      <c r="A2" s="1"/>
      <c r="B2" s="3" t="s">
        <v>218</v>
      </c>
      <c r="C2" s="3"/>
      <c r="D2" s="3"/>
      <c r="E2" s="3"/>
      <c r="F2" s="3"/>
      <c r="G2" s="3"/>
      <c r="H2" s="3"/>
      <c r="I2" s="53"/>
    </row>
    <row r="3" ht="19.55" customHeight="1" spans="1:9">
      <c r="A3" s="4"/>
      <c r="B3" s="5" t="s">
        <v>4</v>
      </c>
      <c r="C3" s="5"/>
      <c r="D3" s="5"/>
      <c r="E3" s="5"/>
      <c r="G3" s="4"/>
      <c r="H3" s="39" t="s">
        <v>5</v>
      </c>
      <c r="I3" s="53"/>
    </row>
    <row r="4" ht="24.4" customHeight="1" spans="1:9">
      <c r="A4" s="6"/>
      <c r="B4" s="40" t="s">
        <v>8</v>
      </c>
      <c r="C4" s="40"/>
      <c r="D4" s="40"/>
      <c r="E4" s="40"/>
      <c r="F4" s="40" t="s">
        <v>76</v>
      </c>
      <c r="G4" s="40"/>
      <c r="H4" s="40"/>
      <c r="I4" s="53"/>
    </row>
    <row r="5" ht="24.4" customHeight="1" spans="1:9">
      <c r="A5" s="6"/>
      <c r="B5" s="40" t="s">
        <v>80</v>
      </c>
      <c r="C5" s="40"/>
      <c r="D5" s="40" t="s">
        <v>69</v>
      </c>
      <c r="E5" s="40" t="s">
        <v>70</v>
      </c>
      <c r="F5" s="40" t="s">
        <v>58</v>
      </c>
      <c r="G5" s="40" t="s">
        <v>219</v>
      </c>
      <c r="H5" s="40" t="s">
        <v>220</v>
      </c>
      <c r="I5" s="53"/>
    </row>
    <row r="6" ht="24.4" customHeight="1" spans="1:9">
      <c r="A6" s="41"/>
      <c r="B6" s="40" t="s">
        <v>81</v>
      </c>
      <c r="C6" s="40" t="s">
        <v>82</v>
      </c>
      <c r="D6" s="40"/>
      <c r="E6" s="40"/>
      <c r="F6" s="40"/>
      <c r="G6" s="40"/>
      <c r="H6" s="40"/>
      <c r="I6" s="53"/>
    </row>
    <row r="7" ht="22.8" customHeight="1" spans="1:9">
      <c r="A7" s="6"/>
      <c r="B7" s="42"/>
      <c r="C7" s="42"/>
      <c r="D7" s="42"/>
      <c r="E7" s="10" t="s">
        <v>71</v>
      </c>
      <c r="F7" s="43">
        <f>F8</f>
        <v>2168.734457</v>
      </c>
      <c r="G7" s="43">
        <f>G8</f>
        <v>1797.520832</v>
      </c>
      <c r="H7" s="43">
        <f>H8</f>
        <v>371.213625</v>
      </c>
      <c r="I7" s="53"/>
    </row>
    <row r="8" ht="22.8" customHeight="1" spans="1:9">
      <c r="A8" s="6"/>
      <c r="B8" s="44" t="s">
        <v>22</v>
      </c>
      <c r="C8" s="44" t="s">
        <v>22</v>
      </c>
      <c r="D8" s="45"/>
      <c r="E8" s="45" t="s">
        <v>22</v>
      </c>
      <c r="F8" s="46">
        <f>F9</f>
        <v>2168.734457</v>
      </c>
      <c r="G8" s="46">
        <f>G9</f>
        <v>1797.520832</v>
      </c>
      <c r="H8" s="46">
        <f>H9</f>
        <v>371.213625</v>
      </c>
      <c r="I8" s="50"/>
    </row>
    <row r="9" ht="22.8" customHeight="1" spans="1:9">
      <c r="A9" s="6"/>
      <c r="B9" s="44" t="s">
        <v>22</v>
      </c>
      <c r="C9" s="44" t="s">
        <v>22</v>
      </c>
      <c r="D9" s="47" t="s">
        <v>188</v>
      </c>
      <c r="E9" s="45" t="s">
        <v>72</v>
      </c>
      <c r="F9" s="48">
        <f t="shared" ref="F9:H9" si="0">F10+F23+F40</f>
        <v>2168.734457</v>
      </c>
      <c r="G9" s="48">
        <f t="shared" si="0"/>
        <v>1797.520832</v>
      </c>
      <c r="H9" s="48">
        <f t="shared" si="0"/>
        <v>371.213625</v>
      </c>
      <c r="I9" s="53"/>
    </row>
    <row r="10" ht="22.8" customHeight="1" spans="1:9">
      <c r="A10" s="6"/>
      <c r="B10" s="44">
        <v>301</v>
      </c>
      <c r="C10" s="44" t="s">
        <v>22</v>
      </c>
      <c r="D10" s="45"/>
      <c r="E10" s="45" t="s">
        <v>221</v>
      </c>
      <c r="F10" s="48">
        <f>SUM(F11:F22)</f>
        <v>1779.308032</v>
      </c>
      <c r="G10" s="48">
        <f>SUM(G11:G22)</f>
        <v>1779.308032</v>
      </c>
      <c r="H10" s="48"/>
      <c r="I10" s="53"/>
    </row>
    <row r="11" ht="22.8" customHeight="1" spans="1:9">
      <c r="A11" s="6"/>
      <c r="B11" s="49" t="s">
        <v>222</v>
      </c>
      <c r="C11" s="49" t="s">
        <v>195</v>
      </c>
      <c r="D11" s="47" t="s">
        <v>188</v>
      </c>
      <c r="E11" s="45" t="s">
        <v>223</v>
      </c>
      <c r="F11" s="50">
        <f t="shared" ref="F11:F22" si="1">G11+H11</f>
        <v>675.186385</v>
      </c>
      <c r="G11" s="51">
        <v>675.186385</v>
      </c>
      <c r="H11" s="50"/>
      <c r="I11" s="53"/>
    </row>
    <row r="12" ht="22.8" customHeight="1" spans="2:9">
      <c r="B12" s="49" t="s">
        <v>222</v>
      </c>
      <c r="C12" s="49" t="s">
        <v>95</v>
      </c>
      <c r="D12" s="47" t="s">
        <v>188</v>
      </c>
      <c r="E12" s="45" t="s">
        <v>224</v>
      </c>
      <c r="F12" s="50">
        <f t="shared" si="1"/>
        <v>17.1024</v>
      </c>
      <c r="G12" s="51">
        <v>17.1024</v>
      </c>
      <c r="H12" s="50"/>
      <c r="I12" s="53"/>
    </row>
    <row r="13" ht="22.8" customHeight="1" spans="2:9">
      <c r="B13" s="49" t="s">
        <v>222</v>
      </c>
      <c r="C13" s="49" t="s">
        <v>95</v>
      </c>
      <c r="D13" s="47" t="s">
        <v>188</v>
      </c>
      <c r="E13" s="45" t="s">
        <v>225</v>
      </c>
      <c r="F13" s="50">
        <f t="shared" si="1"/>
        <v>137.225967</v>
      </c>
      <c r="G13" s="51">
        <v>137.225967</v>
      </c>
      <c r="H13" s="50"/>
      <c r="I13" s="53"/>
    </row>
    <row r="14" ht="22.8" customHeight="1" spans="1:9">
      <c r="A14" s="6"/>
      <c r="B14" s="49" t="s">
        <v>222</v>
      </c>
      <c r="C14" s="49" t="s">
        <v>95</v>
      </c>
      <c r="D14" s="47" t="s">
        <v>188</v>
      </c>
      <c r="E14" s="45" t="s">
        <v>226</v>
      </c>
      <c r="F14" s="50">
        <f t="shared" si="1"/>
        <v>146.1048</v>
      </c>
      <c r="G14" s="51">
        <v>146.1048</v>
      </c>
      <c r="H14" s="50"/>
      <c r="I14" s="53"/>
    </row>
    <row r="15" ht="22.8" customHeight="1" spans="2:9">
      <c r="B15" s="49" t="s">
        <v>222</v>
      </c>
      <c r="C15" s="49" t="s">
        <v>134</v>
      </c>
      <c r="D15" s="47" t="s">
        <v>188</v>
      </c>
      <c r="E15" s="45" t="s">
        <v>227</v>
      </c>
      <c r="F15" s="50">
        <f t="shared" si="1"/>
        <v>44.2942</v>
      </c>
      <c r="G15" s="51">
        <v>44.2942</v>
      </c>
      <c r="H15" s="50"/>
      <c r="I15" s="53"/>
    </row>
    <row r="16" ht="22.8" customHeight="1" spans="2:9">
      <c r="B16" s="49" t="s">
        <v>222</v>
      </c>
      <c r="C16" s="49" t="s">
        <v>123</v>
      </c>
      <c r="D16" s="47" t="s">
        <v>188</v>
      </c>
      <c r="E16" s="45" t="s">
        <v>228</v>
      </c>
      <c r="F16" s="50">
        <f t="shared" si="1"/>
        <v>284.3256</v>
      </c>
      <c r="G16" s="51">
        <v>284.3256</v>
      </c>
      <c r="H16" s="50"/>
      <c r="I16" s="53"/>
    </row>
    <row r="17" ht="22.8" customHeight="1" spans="2:9">
      <c r="B17" s="49" t="s">
        <v>222</v>
      </c>
      <c r="C17" s="49" t="s">
        <v>102</v>
      </c>
      <c r="D17" s="47" t="s">
        <v>188</v>
      </c>
      <c r="E17" s="45" t="s">
        <v>229</v>
      </c>
      <c r="F17" s="50">
        <f t="shared" si="1"/>
        <v>208.41584</v>
      </c>
      <c r="G17" s="51">
        <v>208.41584</v>
      </c>
      <c r="H17" s="50"/>
      <c r="I17" s="53"/>
    </row>
    <row r="18" ht="22.8" customHeight="1" spans="2:9">
      <c r="B18" s="49" t="s">
        <v>222</v>
      </c>
      <c r="C18" s="49" t="s">
        <v>230</v>
      </c>
      <c r="D18" s="47" t="s">
        <v>188</v>
      </c>
      <c r="E18" s="45" t="s">
        <v>231</v>
      </c>
      <c r="F18" s="50">
        <f t="shared" si="1"/>
        <v>119.311615</v>
      </c>
      <c r="G18" s="51">
        <v>119.311615</v>
      </c>
      <c r="H18" s="50"/>
      <c r="I18" s="53"/>
    </row>
    <row r="19" ht="22.8" customHeight="1" spans="1:9">
      <c r="A19" s="6"/>
      <c r="B19" s="49" t="s">
        <v>222</v>
      </c>
      <c r="C19" s="49" t="s">
        <v>232</v>
      </c>
      <c r="D19" s="47" t="s">
        <v>188</v>
      </c>
      <c r="E19" s="45" t="s">
        <v>233</v>
      </c>
      <c r="F19" s="50">
        <f t="shared" si="1"/>
        <v>4.478239</v>
      </c>
      <c r="G19" s="51">
        <v>4.478239</v>
      </c>
      <c r="H19" s="50"/>
      <c r="I19" s="53"/>
    </row>
    <row r="20" ht="22.8" customHeight="1" spans="1:9">
      <c r="A20" s="6"/>
      <c r="B20" s="49" t="s">
        <v>222</v>
      </c>
      <c r="C20" s="49" t="s">
        <v>232</v>
      </c>
      <c r="D20" s="47" t="s">
        <v>188</v>
      </c>
      <c r="E20" s="45" t="s">
        <v>234</v>
      </c>
      <c r="F20" s="50">
        <f t="shared" si="1"/>
        <v>5.707</v>
      </c>
      <c r="G20" s="51">
        <v>5.707</v>
      </c>
      <c r="H20" s="50"/>
      <c r="I20" s="53"/>
    </row>
    <row r="21" ht="22.8" customHeight="1" spans="1:9">
      <c r="A21" s="52"/>
      <c r="B21" s="49" t="s">
        <v>222</v>
      </c>
      <c r="C21" s="49" t="s">
        <v>232</v>
      </c>
      <c r="D21" s="47" t="s">
        <v>188</v>
      </c>
      <c r="E21" s="45" t="s">
        <v>235</v>
      </c>
      <c r="F21" s="50">
        <f t="shared" si="1"/>
        <v>0.188438</v>
      </c>
      <c r="G21" s="51">
        <v>0.188438</v>
      </c>
      <c r="H21" s="50"/>
      <c r="I21" s="53"/>
    </row>
    <row r="22" ht="22.8" customHeight="1" spans="2:9">
      <c r="B22" s="49" t="s">
        <v>222</v>
      </c>
      <c r="C22" s="49" t="s">
        <v>236</v>
      </c>
      <c r="D22" s="47" t="s">
        <v>188</v>
      </c>
      <c r="E22" s="45" t="s">
        <v>237</v>
      </c>
      <c r="F22" s="50">
        <f t="shared" si="1"/>
        <v>136.967548</v>
      </c>
      <c r="G22" s="51">
        <v>136.967548</v>
      </c>
      <c r="H22" s="50"/>
      <c r="I22" s="53"/>
    </row>
    <row r="23" ht="22.8" customHeight="1" spans="2:9">
      <c r="B23" s="49" t="s">
        <v>238</v>
      </c>
      <c r="C23" s="49" t="s">
        <v>22</v>
      </c>
      <c r="D23" s="47"/>
      <c r="E23" s="45" t="s">
        <v>239</v>
      </c>
      <c r="F23" s="48">
        <f t="shared" ref="F23:H23" si="2">SUM(F24:F39)</f>
        <v>371.213625</v>
      </c>
      <c r="G23" s="48"/>
      <c r="H23" s="48">
        <f t="shared" si="2"/>
        <v>371.213625</v>
      </c>
      <c r="I23" s="53"/>
    </row>
    <row r="24" ht="22.8" customHeight="1" spans="1:9">
      <c r="A24" s="6"/>
      <c r="B24" s="49" t="s">
        <v>238</v>
      </c>
      <c r="C24" s="49" t="s">
        <v>195</v>
      </c>
      <c r="D24" s="47" t="s">
        <v>188</v>
      </c>
      <c r="E24" s="45" t="s">
        <v>240</v>
      </c>
      <c r="F24" s="50">
        <f t="shared" ref="F24:F39" si="3">G24+H24</f>
        <v>54.5183</v>
      </c>
      <c r="G24" s="50"/>
      <c r="H24" s="50">
        <v>54.5183</v>
      </c>
      <c r="I24" s="53"/>
    </row>
    <row r="25" ht="22.8" customHeight="1" spans="2:9">
      <c r="B25" s="49" t="s">
        <v>238</v>
      </c>
      <c r="C25" s="49" t="s">
        <v>95</v>
      </c>
      <c r="D25" s="47" t="s">
        <v>188</v>
      </c>
      <c r="E25" s="45" t="s">
        <v>241</v>
      </c>
      <c r="F25" s="50">
        <f t="shared" si="3"/>
        <v>24.41</v>
      </c>
      <c r="G25" s="50"/>
      <c r="H25" s="50">
        <v>24.41</v>
      </c>
      <c r="I25" s="53"/>
    </row>
    <row r="26" ht="22.8" customHeight="1" spans="2:9">
      <c r="B26" s="49" t="s">
        <v>238</v>
      </c>
      <c r="C26" s="49" t="s">
        <v>90</v>
      </c>
      <c r="D26" s="47" t="s">
        <v>188</v>
      </c>
      <c r="E26" s="45" t="s">
        <v>242</v>
      </c>
      <c r="F26" s="50">
        <f t="shared" si="3"/>
        <v>2</v>
      </c>
      <c r="G26" s="50"/>
      <c r="H26" s="50">
        <v>2</v>
      </c>
      <c r="I26" s="53"/>
    </row>
    <row r="27" ht="22.8" customHeight="1" spans="2:9">
      <c r="B27" s="49" t="s">
        <v>238</v>
      </c>
      <c r="C27" s="49" t="s">
        <v>100</v>
      </c>
      <c r="D27" s="47" t="s">
        <v>188</v>
      </c>
      <c r="E27" s="45" t="s">
        <v>243</v>
      </c>
      <c r="F27" s="50">
        <f t="shared" si="3"/>
        <v>16.994474</v>
      </c>
      <c r="G27" s="50"/>
      <c r="H27" s="50">
        <v>16.994474</v>
      </c>
      <c r="I27" s="53"/>
    </row>
    <row r="28" ht="22.8" customHeight="1" spans="2:9">
      <c r="B28" s="49" t="s">
        <v>238</v>
      </c>
      <c r="C28" s="49" t="s">
        <v>123</v>
      </c>
      <c r="D28" s="47" t="s">
        <v>188</v>
      </c>
      <c r="E28" s="45" t="s">
        <v>244</v>
      </c>
      <c r="F28" s="50">
        <f t="shared" si="3"/>
        <v>12</v>
      </c>
      <c r="G28" s="50"/>
      <c r="H28" s="50">
        <v>12</v>
      </c>
      <c r="I28" s="53"/>
    </row>
    <row r="29" ht="22.8" customHeight="1" spans="2:9">
      <c r="B29" s="49" t="s">
        <v>238</v>
      </c>
      <c r="C29" s="49" t="s">
        <v>104</v>
      </c>
      <c r="D29" s="47" t="s">
        <v>188</v>
      </c>
      <c r="E29" s="45" t="s">
        <v>245</v>
      </c>
      <c r="F29" s="50">
        <f t="shared" si="3"/>
        <v>3</v>
      </c>
      <c r="G29" s="50"/>
      <c r="H29" s="50">
        <v>3</v>
      </c>
      <c r="I29" s="53"/>
    </row>
    <row r="30" ht="22.8" customHeight="1" spans="2:9">
      <c r="B30" s="49" t="s">
        <v>238</v>
      </c>
      <c r="C30" s="49" t="s">
        <v>93</v>
      </c>
      <c r="D30" s="47" t="s">
        <v>188</v>
      </c>
      <c r="E30" s="45" t="s">
        <v>246</v>
      </c>
      <c r="F30" s="50">
        <f t="shared" si="3"/>
        <v>88.11578</v>
      </c>
      <c r="G30" s="50"/>
      <c r="H30" s="50">
        <v>88.11578</v>
      </c>
      <c r="I30" s="53"/>
    </row>
    <row r="31" ht="22.8" customHeight="1" spans="2:9">
      <c r="B31" s="49" t="s">
        <v>238</v>
      </c>
      <c r="C31" s="49" t="s">
        <v>236</v>
      </c>
      <c r="D31" s="47" t="s">
        <v>188</v>
      </c>
      <c r="E31" s="45" t="s">
        <v>247</v>
      </c>
      <c r="F31" s="50">
        <f t="shared" si="3"/>
        <v>5</v>
      </c>
      <c r="G31" s="50"/>
      <c r="H31" s="50">
        <v>5</v>
      </c>
      <c r="I31" s="53"/>
    </row>
    <row r="32" ht="22.8" customHeight="1" spans="2:9">
      <c r="B32" s="49" t="s">
        <v>238</v>
      </c>
      <c r="C32" s="49" t="s">
        <v>248</v>
      </c>
      <c r="D32" s="47" t="s">
        <v>188</v>
      </c>
      <c r="E32" s="45" t="s">
        <v>249</v>
      </c>
      <c r="F32" s="50">
        <f t="shared" si="3"/>
        <v>2.3</v>
      </c>
      <c r="G32" s="50"/>
      <c r="H32" s="50">
        <v>2.3</v>
      </c>
      <c r="I32" s="53"/>
    </row>
    <row r="33" ht="22.8" customHeight="1" spans="2:9">
      <c r="B33" s="49" t="s">
        <v>238</v>
      </c>
      <c r="C33" s="49" t="s">
        <v>250</v>
      </c>
      <c r="D33" s="47" t="s">
        <v>188</v>
      </c>
      <c r="E33" s="45" t="s">
        <v>251</v>
      </c>
      <c r="F33" s="50">
        <f t="shared" si="3"/>
        <v>2</v>
      </c>
      <c r="G33" s="50"/>
      <c r="H33" s="50">
        <v>2</v>
      </c>
      <c r="I33" s="53"/>
    </row>
    <row r="34" ht="22.8" customHeight="1" spans="2:9">
      <c r="B34" s="49" t="s">
        <v>238</v>
      </c>
      <c r="C34" s="49" t="s">
        <v>252</v>
      </c>
      <c r="D34" s="47" t="s">
        <v>188</v>
      </c>
      <c r="E34" s="45" t="s">
        <v>253</v>
      </c>
      <c r="F34" s="50">
        <f t="shared" si="3"/>
        <v>49.45965</v>
      </c>
      <c r="G34" s="50"/>
      <c r="H34" s="50">
        <v>49.45965</v>
      </c>
      <c r="I34" s="53"/>
    </row>
    <row r="35" ht="22.8" customHeight="1" spans="2:9">
      <c r="B35" s="49" t="s">
        <v>238</v>
      </c>
      <c r="C35" s="49" t="s">
        <v>254</v>
      </c>
      <c r="D35" s="47" t="s">
        <v>188</v>
      </c>
      <c r="E35" s="45" t="s">
        <v>255</v>
      </c>
      <c r="F35" s="50">
        <f t="shared" si="3"/>
        <v>3</v>
      </c>
      <c r="G35" s="50"/>
      <c r="H35" s="50">
        <v>3</v>
      </c>
      <c r="I35" s="53"/>
    </row>
    <row r="36" ht="22.8" customHeight="1" spans="1:9">
      <c r="A36" s="6"/>
      <c r="B36" s="49" t="s">
        <v>238</v>
      </c>
      <c r="C36" s="49" t="s">
        <v>256</v>
      </c>
      <c r="D36" s="47" t="s">
        <v>188</v>
      </c>
      <c r="E36" s="45" t="s">
        <v>257</v>
      </c>
      <c r="F36" s="50">
        <f t="shared" si="3"/>
        <v>9.131203</v>
      </c>
      <c r="G36" s="50"/>
      <c r="H36" s="50">
        <v>9.131203</v>
      </c>
      <c r="I36" s="53"/>
    </row>
    <row r="37" ht="22.8" customHeight="1" spans="2:9">
      <c r="B37" s="49" t="s">
        <v>238</v>
      </c>
      <c r="C37" s="49" t="s">
        <v>258</v>
      </c>
      <c r="D37" s="47" t="s">
        <v>188</v>
      </c>
      <c r="E37" s="45" t="s">
        <v>259</v>
      </c>
      <c r="F37" s="50">
        <f t="shared" si="3"/>
        <v>13.757018</v>
      </c>
      <c r="G37" s="50"/>
      <c r="H37" s="50">
        <v>13.757018</v>
      </c>
      <c r="I37" s="53"/>
    </row>
    <row r="38" ht="22.8" customHeight="1" spans="1:9">
      <c r="A38" s="6"/>
      <c r="B38" s="49" t="s">
        <v>238</v>
      </c>
      <c r="C38" s="49" t="s">
        <v>260</v>
      </c>
      <c r="D38" s="47" t="s">
        <v>188</v>
      </c>
      <c r="E38" s="45" t="s">
        <v>261</v>
      </c>
      <c r="F38" s="50">
        <f t="shared" si="3"/>
        <v>38</v>
      </c>
      <c r="G38" s="50"/>
      <c r="H38" s="50">
        <v>38</v>
      </c>
      <c r="I38" s="53"/>
    </row>
    <row r="39" ht="22.8" customHeight="1" spans="2:9">
      <c r="B39" s="49" t="s">
        <v>238</v>
      </c>
      <c r="C39" s="49" t="s">
        <v>262</v>
      </c>
      <c r="D39" s="47" t="s">
        <v>188</v>
      </c>
      <c r="E39" s="45" t="s">
        <v>263</v>
      </c>
      <c r="F39" s="50">
        <f t="shared" si="3"/>
        <v>47.5272</v>
      </c>
      <c r="G39" s="50"/>
      <c r="H39" s="50">
        <v>47.5272</v>
      </c>
      <c r="I39" s="53"/>
    </row>
    <row r="40" ht="22.8" customHeight="1" spans="1:9">
      <c r="A40" s="6"/>
      <c r="B40" s="49" t="s">
        <v>264</v>
      </c>
      <c r="C40" s="49" t="s">
        <v>22</v>
      </c>
      <c r="D40" s="47"/>
      <c r="E40" s="45" t="s">
        <v>265</v>
      </c>
      <c r="F40" s="48">
        <f t="shared" ref="F40:H40" si="4">SUM(F41:F43)</f>
        <v>18.2128</v>
      </c>
      <c r="G40" s="48">
        <f t="shared" si="4"/>
        <v>18.2128</v>
      </c>
      <c r="H40" s="48"/>
      <c r="I40" s="53"/>
    </row>
    <row r="41" ht="22.8" customHeight="1" spans="1:9">
      <c r="A41" s="6"/>
      <c r="B41" s="49" t="s">
        <v>264</v>
      </c>
      <c r="C41" s="49" t="s">
        <v>95</v>
      </c>
      <c r="D41" s="47" t="s">
        <v>188</v>
      </c>
      <c r="E41" s="45" t="s">
        <v>266</v>
      </c>
      <c r="F41" s="50">
        <f t="shared" ref="F41:F43" si="5">G41+H41</f>
        <v>1.936</v>
      </c>
      <c r="G41" s="50">
        <v>1.936</v>
      </c>
      <c r="H41" s="50"/>
      <c r="I41" s="53"/>
    </row>
    <row r="42" ht="22.8" customHeight="1" spans="2:9">
      <c r="B42" s="49" t="s">
        <v>264</v>
      </c>
      <c r="C42" s="49" t="s">
        <v>90</v>
      </c>
      <c r="D42" s="47" t="s">
        <v>188</v>
      </c>
      <c r="E42" s="45" t="s">
        <v>267</v>
      </c>
      <c r="F42" s="50">
        <f t="shared" si="5"/>
        <v>16.1088</v>
      </c>
      <c r="G42" s="50">
        <v>16.1088</v>
      </c>
      <c r="H42" s="50"/>
      <c r="I42" s="53"/>
    </row>
    <row r="43" ht="21" customHeight="1" spans="1:9">
      <c r="A43" s="19"/>
      <c r="B43" s="49" t="s">
        <v>264</v>
      </c>
      <c r="C43" s="49" t="s">
        <v>104</v>
      </c>
      <c r="D43" s="47" t="s">
        <v>188</v>
      </c>
      <c r="E43" s="45" t="s">
        <v>268</v>
      </c>
      <c r="F43" s="50">
        <f t="shared" si="5"/>
        <v>0.168</v>
      </c>
      <c r="G43" s="50">
        <v>0.168</v>
      </c>
      <c r="H43" s="50"/>
      <c r="I43" s="54"/>
    </row>
  </sheetData>
  <mergeCells count="13">
    <mergeCell ref="B1:C1"/>
    <mergeCell ref="B2:H2"/>
    <mergeCell ref="B3:E3"/>
    <mergeCell ref="B4:E4"/>
    <mergeCell ref="F4:H4"/>
    <mergeCell ref="B5:C5"/>
    <mergeCell ref="A19:A20"/>
    <mergeCell ref="A40:A41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pane ySplit="5" topLeftCell="A6" activePane="bottomLeft" state="frozen"/>
      <selection/>
      <selection pane="bottomLeft" activeCell="E38" sqref="E38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3.625" customWidth="1"/>
    <col min="7" max="7" width="16.4083333333333" customWidth="1"/>
    <col min="8" max="8" width="1.53333333333333" customWidth="1"/>
  </cols>
  <sheetData>
    <row r="1" ht="16.35" customHeight="1" spans="1:8">
      <c r="A1" s="1"/>
      <c r="B1" s="2"/>
      <c r="C1" s="2"/>
      <c r="D1" s="2"/>
      <c r="E1" s="28"/>
      <c r="F1" s="28"/>
      <c r="G1" s="21" t="s">
        <v>269</v>
      </c>
      <c r="H1" s="6"/>
    </row>
    <row r="2" ht="22.8" customHeight="1" spans="1:8">
      <c r="A2" s="1"/>
      <c r="B2" s="3" t="s">
        <v>270</v>
      </c>
      <c r="C2" s="3"/>
      <c r="D2" s="3"/>
      <c r="E2" s="3"/>
      <c r="F2" s="3"/>
      <c r="G2" s="3"/>
      <c r="H2" s="6" t="s">
        <v>2</v>
      </c>
    </row>
    <row r="3" ht="19.55" customHeight="1" spans="1:8">
      <c r="A3" s="4"/>
      <c r="B3" s="5" t="s">
        <v>4</v>
      </c>
      <c r="C3" s="5"/>
      <c r="D3" s="5"/>
      <c r="E3" s="5"/>
      <c r="F3" s="5"/>
      <c r="G3" s="22" t="s">
        <v>5</v>
      </c>
      <c r="H3" s="23"/>
    </row>
    <row r="4" ht="24.4" customHeight="1" spans="1:8">
      <c r="A4" s="8"/>
      <c r="B4" s="7" t="s">
        <v>80</v>
      </c>
      <c r="C4" s="7"/>
      <c r="D4" s="7"/>
      <c r="E4" s="7" t="s">
        <v>69</v>
      </c>
      <c r="F4" s="7" t="s">
        <v>70</v>
      </c>
      <c r="G4" s="7" t="s">
        <v>271</v>
      </c>
      <c r="H4" s="24"/>
    </row>
    <row r="5" ht="24.4" customHeight="1" spans="1:8">
      <c r="A5" s="8"/>
      <c r="B5" s="7" t="s">
        <v>81</v>
      </c>
      <c r="C5" s="7" t="s">
        <v>82</v>
      </c>
      <c r="D5" s="7" t="s">
        <v>83</v>
      </c>
      <c r="E5" s="7"/>
      <c r="F5" s="7"/>
      <c r="G5" s="7"/>
      <c r="H5" s="25"/>
    </row>
    <row r="6" ht="22.8" customHeight="1" spans="1:8">
      <c r="A6" s="9"/>
      <c r="B6" s="10"/>
      <c r="C6" s="10"/>
      <c r="D6" s="10"/>
      <c r="E6" s="10"/>
      <c r="F6" s="10" t="s">
        <v>58</v>
      </c>
      <c r="G6" s="31">
        <f>G7</f>
        <v>37919.316897</v>
      </c>
      <c r="H6" s="26"/>
    </row>
    <row r="7" ht="22.8" customHeight="1" spans="1:8">
      <c r="A7" s="8"/>
      <c r="B7" s="13"/>
      <c r="C7" s="13"/>
      <c r="D7" s="13"/>
      <c r="E7" s="13"/>
      <c r="F7" s="13" t="s">
        <v>22</v>
      </c>
      <c r="G7" s="16">
        <f>G8</f>
        <v>37919.316897</v>
      </c>
      <c r="H7" s="24"/>
    </row>
    <row r="8" ht="22.8" customHeight="1" spans="1:8">
      <c r="A8" s="8"/>
      <c r="B8" s="13"/>
      <c r="C8" s="13"/>
      <c r="D8" s="13"/>
      <c r="E8" s="13"/>
      <c r="F8" s="13" t="s">
        <v>72</v>
      </c>
      <c r="G8" s="16">
        <f>G9+G11+G23+G27+G31+G33+G35+G37</f>
        <v>37919.316897</v>
      </c>
      <c r="H8" s="24"/>
    </row>
    <row r="9" ht="22.8" customHeight="1" spans="1:8">
      <c r="A9" s="8"/>
      <c r="B9" s="13"/>
      <c r="C9" s="13"/>
      <c r="D9" s="13"/>
      <c r="E9" s="13"/>
      <c r="F9" s="13" t="s">
        <v>272</v>
      </c>
      <c r="G9" s="16">
        <f>G10</f>
        <v>0.18</v>
      </c>
      <c r="H9" s="25"/>
    </row>
    <row r="10" ht="22.8" customHeight="1" spans="1:8">
      <c r="A10" s="8"/>
      <c r="B10" s="33" t="s">
        <v>133</v>
      </c>
      <c r="C10" s="33" t="s">
        <v>102</v>
      </c>
      <c r="D10" s="33" t="s">
        <v>134</v>
      </c>
      <c r="E10" s="13">
        <v>206001</v>
      </c>
      <c r="F10" s="13" t="s">
        <v>273</v>
      </c>
      <c r="G10" s="18">
        <v>0.18</v>
      </c>
      <c r="H10" s="25"/>
    </row>
    <row r="11" ht="22.8" customHeight="1" spans="1:8">
      <c r="A11" s="37"/>
      <c r="B11" s="13"/>
      <c r="C11" s="13"/>
      <c r="D11" s="13"/>
      <c r="E11" s="13"/>
      <c r="F11" s="13" t="s">
        <v>274</v>
      </c>
      <c r="G11" s="16">
        <f>SUM(G12:G22)</f>
        <v>28671.625982</v>
      </c>
      <c r="H11" s="25"/>
    </row>
    <row r="12" ht="22.8" customHeight="1" spans="1:8">
      <c r="A12" s="37"/>
      <c r="B12" s="33" t="s">
        <v>86</v>
      </c>
      <c r="C12" s="33" t="s">
        <v>84</v>
      </c>
      <c r="D12" s="33" t="s">
        <v>95</v>
      </c>
      <c r="E12" s="13">
        <v>206001</v>
      </c>
      <c r="F12" s="13" t="s">
        <v>275</v>
      </c>
      <c r="G12" s="18">
        <v>83.831699</v>
      </c>
      <c r="H12" s="25"/>
    </row>
    <row r="13" ht="22.8" customHeight="1" spans="1:8">
      <c r="A13" s="37"/>
      <c r="B13" s="33" t="s">
        <v>86</v>
      </c>
      <c r="C13" s="33" t="s">
        <v>84</v>
      </c>
      <c r="D13" s="33" t="s">
        <v>100</v>
      </c>
      <c r="E13" s="13">
        <v>206001</v>
      </c>
      <c r="F13" s="13" t="s">
        <v>276</v>
      </c>
      <c r="G13" s="18">
        <v>6.7213</v>
      </c>
      <c r="H13" s="25"/>
    </row>
    <row r="14" ht="22.8" customHeight="1" spans="1:8">
      <c r="A14" s="37"/>
      <c r="B14" s="33" t="s">
        <v>86</v>
      </c>
      <c r="C14" s="33" t="s">
        <v>84</v>
      </c>
      <c r="D14" s="33" t="s">
        <v>102</v>
      </c>
      <c r="E14" s="13">
        <v>206001</v>
      </c>
      <c r="F14" s="13" t="s">
        <v>277</v>
      </c>
      <c r="G14" s="18">
        <v>439.093008</v>
      </c>
      <c r="H14" s="25"/>
    </row>
    <row r="15" ht="22.8" customHeight="1" spans="1:8">
      <c r="A15" s="37"/>
      <c r="B15" s="33" t="s">
        <v>86</v>
      </c>
      <c r="C15" s="33" t="s">
        <v>84</v>
      </c>
      <c r="D15" s="33" t="s">
        <v>104</v>
      </c>
      <c r="E15" s="13">
        <v>206001</v>
      </c>
      <c r="F15" s="13" t="s">
        <v>278</v>
      </c>
      <c r="G15" s="18">
        <v>187.955164</v>
      </c>
      <c r="H15" s="25"/>
    </row>
    <row r="16" ht="22.8" customHeight="1" spans="1:8">
      <c r="A16" s="37"/>
      <c r="B16" s="33" t="s">
        <v>86</v>
      </c>
      <c r="C16" s="33" t="s">
        <v>84</v>
      </c>
      <c r="D16" s="33" t="s">
        <v>106</v>
      </c>
      <c r="E16" s="13">
        <v>206001</v>
      </c>
      <c r="F16" s="13" t="s">
        <v>279</v>
      </c>
      <c r="G16" s="18">
        <v>6e-6</v>
      </c>
      <c r="H16" s="25"/>
    </row>
    <row r="17" ht="22.8" customHeight="1" spans="1:8">
      <c r="A17" s="37"/>
      <c r="B17" s="33" t="s">
        <v>86</v>
      </c>
      <c r="C17" s="33" t="s">
        <v>84</v>
      </c>
      <c r="D17" s="33" t="s">
        <v>108</v>
      </c>
      <c r="E17" s="13">
        <v>206001</v>
      </c>
      <c r="F17" s="13" t="s">
        <v>280</v>
      </c>
      <c r="G17" s="18">
        <v>4677.7045</v>
      </c>
      <c r="H17" s="25"/>
    </row>
    <row r="18" ht="22.8" customHeight="1" spans="1:8">
      <c r="A18" s="37"/>
      <c r="B18" s="33" t="s">
        <v>86</v>
      </c>
      <c r="C18" s="33" t="s">
        <v>84</v>
      </c>
      <c r="D18" s="33" t="s">
        <v>110</v>
      </c>
      <c r="E18" s="13">
        <v>206001</v>
      </c>
      <c r="F18" s="13" t="s">
        <v>281</v>
      </c>
      <c r="G18" s="18">
        <v>20</v>
      </c>
      <c r="H18" s="25"/>
    </row>
    <row r="19" ht="22.8" customHeight="1" spans="1:8">
      <c r="A19" s="37"/>
      <c r="B19" s="33" t="s">
        <v>86</v>
      </c>
      <c r="C19" s="33" t="s">
        <v>84</v>
      </c>
      <c r="D19" s="33" t="s">
        <v>112</v>
      </c>
      <c r="E19" s="13">
        <v>206001</v>
      </c>
      <c r="F19" s="13" t="s">
        <v>282</v>
      </c>
      <c r="G19" s="18">
        <v>420.64</v>
      </c>
      <c r="H19" s="25"/>
    </row>
    <row r="20" ht="22.8" customHeight="1" spans="1:8">
      <c r="A20" s="37"/>
      <c r="B20" s="33" t="s">
        <v>86</v>
      </c>
      <c r="C20" s="33" t="s">
        <v>84</v>
      </c>
      <c r="D20" s="33" t="s">
        <v>114</v>
      </c>
      <c r="E20" s="13">
        <v>206001</v>
      </c>
      <c r="F20" s="13" t="s">
        <v>283</v>
      </c>
      <c r="G20" s="18">
        <v>23.48</v>
      </c>
      <c r="H20" s="25"/>
    </row>
    <row r="21" ht="22.8" customHeight="1" spans="1:8">
      <c r="A21" s="37"/>
      <c r="B21" s="33" t="s">
        <v>86</v>
      </c>
      <c r="C21" s="33" t="s">
        <v>84</v>
      </c>
      <c r="D21" s="33" t="s">
        <v>116</v>
      </c>
      <c r="E21" s="13">
        <v>206001</v>
      </c>
      <c r="F21" s="13" t="s">
        <v>284</v>
      </c>
      <c r="G21" s="18">
        <v>1495</v>
      </c>
      <c r="H21" s="25"/>
    </row>
    <row r="22" ht="22.8" customHeight="1" spans="1:8">
      <c r="A22" s="37"/>
      <c r="B22" s="33" t="s">
        <v>86</v>
      </c>
      <c r="C22" s="33" t="s">
        <v>84</v>
      </c>
      <c r="D22" s="33" t="s">
        <v>118</v>
      </c>
      <c r="E22" s="13">
        <v>206001</v>
      </c>
      <c r="F22" s="13" t="s">
        <v>285</v>
      </c>
      <c r="G22" s="18">
        <v>21317.200305</v>
      </c>
      <c r="H22" s="25"/>
    </row>
    <row r="23" ht="22.8" customHeight="1" spans="2:8">
      <c r="B23" s="33"/>
      <c r="C23" s="33"/>
      <c r="D23" s="13"/>
      <c r="E23" s="13"/>
      <c r="F23" s="13" t="s">
        <v>286</v>
      </c>
      <c r="G23" s="16">
        <f>G24+G25+G26</f>
        <v>5566.19427</v>
      </c>
      <c r="H23" s="25"/>
    </row>
    <row r="24" ht="22.8" customHeight="1" spans="1:8">
      <c r="A24" s="8"/>
      <c r="B24" s="33" t="s">
        <v>86</v>
      </c>
      <c r="C24" s="33" t="s">
        <v>90</v>
      </c>
      <c r="D24" s="33" t="s">
        <v>87</v>
      </c>
      <c r="E24" s="13">
        <v>206001</v>
      </c>
      <c r="F24" s="13" t="s">
        <v>287</v>
      </c>
      <c r="G24" s="18">
        <v>825</v>
      </c>
      <c r="H24" s="25"/>
    </row>
    <row r="25" ht="22.8" customHeight="1" spans="1:8">
      <c r="A25" s="37"/>
      <c r="B25" s="33" t="s">
        <v>86</v>
      </c>
      <c r="C25" s="33" t="s">
        <v>90</v>
      </c>
      <c r="D25" s="33" t="s">
        <v>90</v>
      </c>
      <c r="E25" s="13">
        <v>206001</v>
      </c>
      <c r="F25" s="13" t="s">
        <v>288</v>
      </c>
      <c r="G25" s="18">
        <v>626.84117</v>
      </c>
      <c r="H25" s="25"/>
    </row>
    <row r="26" ht="22.8" customHeight="1" spans="1:8">
      <c r="A26" s="37"/>
      <c r="B26" s="33" t="s">
        <v>86</v>
      </c>
      <c r="C26" s="33" t="s">
        <v>90</v>
      </c>
      <c r="D26" s="33" t="s">
        <v>118</v>
      </c>
      <c r="E26" s="13">
        <v>206001</v>
      </c>
      <c r="F26" s="13" t="s">
        <v>289</v>
      </c>
      <c r="G26" s="18">
        <v>4114.3531</v>
      </c>
      <c r="H26" s="25"/>
    </row>
    <row r="27" ht="22.8" customHeight="1" spans="2:8">
      <c r="B27" s="33"/>
      <c r="C27" s="33"/>
      <c r="D27" s="13"/>
      <c r="E27" s="13"/>
      <c r="F27" s="13" t="s">
        <v>290</v>
      </c>
      <c r="G27" s="16">
        <f>SUM(G28:G30)</f>
        <v>2114.941937</v>
      </c>
      <c r="H27" s="25"/>
    </row>
    <row r="28" ht="22.8" customHeight="1" spans="1:8">
      <c r="A28" s="8"/>
      <c r="B28" s="33" t="s">
        <v>86</v>
      </c>
      <c r="C28" s="33" t="s">
        <v>123</v>
      </c>
      <c r="D28" s="33" t="s">
        <v>84</v>
      </c>
      <c r="E28" s="13">
        <v>206001</v>
      </c>
      <c r="F28" s="13" t="s">
        <v>291</v>
      </c>
      <c r="G28" s="18">
        <v>215</v>
      </c>
      <c r="H28" s="25"/>
    </row>
    <row r="29" customFormat="1" ht="22.8" customHeight="1" spans="1:8">
      <c r="A29" s="37"/>
      <c r="B29" s="33" t="s">
        <v>86</v>
      </c>
      <c r="C29" s="33" t="s">
        <v>123</v>
      </c>
      <c r="D29" s="33" t="s">
        <v>100</v>
      </c>
      <c r="E29" s="13">
        <v>206001</v>
      </c>
      <c r="F29" s="13" t="s">
        <v>292</v>
      </c>
      <c r="G29" s="18">
        <v>464.180889</v>
      </c>
      <c r="H29" s="25"/>
    </row>
    <row r="30" customFormat="1" ht="22.8" customHeight="1" spans="1:8">
      <c r="A30" s="37"/>
      <c r="B30" s="33" t="s">
        <v>86</v>
      </c>
      <c r="C30" s="33" t="s">
        <v>123</v>
      </c>
      <c r="D30" s="33" t="s">
        <v>118</v>
      </c>
      <c r="E30" s="13">
        <v>206001</v>
      </c>
      <c r="F30" s="13" t="s">
        <v>293</v>
      </c>
      <c r="G30" s="18">
        <v>1435.761048</v>
      </c>
      <c r="H30" s="25"/>
    </row>
    <row r="31" customFormat="1" ht="22.8" customHeight="1" spans="2:8">
      <c r="B31" s="33"/>
      <c r="C31" s="33"/>
      <c r="D31" s="13"/>
      <c r="E31" s="13"/>
      <c r="F31" s="13" t="s">
        <v>294</v>
      </c>
      <c r="G31" s="16">
        <f>SUM(G32:G32)</f>
        <v>473.6807</v>
      </c>
      <c r="H31" s="25"/>
    </row>
    <row r="32" customFormat="1" ht="22.8" customHeight="1" spans="1:8">
      <c r="A32" s="8"/>
      <c r="B32" s="33" t="s">
        <v>86</v>
      </c>
      <c r="C32" s="33" t="s">
        <v>104</v>
      </c>
      <c r="D32" s="33" t="s">
        <v>118</v>
      </c>
      <c r="E32" s="13">
        <v>206001</v>
      </c>
      <c r="F32" s="13" t="s">
        <v>295</v>
      </c>
      <c r="G32" s="18">
        <v>473.6807</v>
      </c>
      <c r="H32" s="25"/>
    </row>
    <row r="33" customFormat="1" ht="22.8" customHeight="1" spans="2:8">
      <c r="B33" s="33"/>
      <c r="C33" s="33"/>
      <c r="D33" s="13"/>
      <c r="E33" s="13"/>
      <c r="F33" s="13" t="s">
        <v>163</v>
      </c>
      <c r="G33" s="16">
        <f t="shared" ref="G33:G37" si="0">SUM(G34:G34)</f>
        <v>410.00872</v>
      </c>
      <c r="H33" s="25"/>
    </row>
    <row r="34" customFormat="1" ht="22.8" customHeight="1" spans="1:8">
      <c r="A34" s="8"/>
      <c r="B34" s="33" t="s">
        <v>128</v>
      </c>
      <c r="C34" s="33" t="s">
        <v>95</v>
      </c>
      <c r="D34" s="33" t="s">
        <v>118</v>
      </c>
      <c r="E34" s="13">
        <v>206001</v>
      </c>
      <c r="F34" s="13" t="s">
        <v>296</v>
      </c>
      <c r="G34" s="18">
        <v>410.00872</v>
      </c>
      <c r="H34" s="25"/>
    </row>
    <row r="35" customFormat="1" ht="22.8" customHeight="1" spans="2:8">
      <c r="B35" s="33"/>
      <c r="C35" s="33"/>
      <c r="D35" s="13"/>
      <c r="E35" s="13"/>
      <c r="F35" s="13" t="s">
        <v>297</v>
      </c>
      <c r="G35" s="16">
        <f t="shared" si="0"/>
        <v>56</v>
      </c>
      <c r="H35" s="25"/>
    </row>
    <row r="36" customFormat="1" ht="22.8" customHeight="1" spans="1:8">
      <c r="A36" s="8"/>
      <c r="B36" s="33" t="s">
        <v>128</v>
      </c>
      <c r="C36" s="33" t="s">
        <v>118</v>
      </c>
      <c r="D36" s="33" t="s">
        <v>118</v>
      </c>
      <c r="E36" s="13">
        <v>206001</v>
      </c>
      <c r="F36" s="13" t="s">
        <v>298</v>
      </c>
      <c r="G36" s="18">
        <v>56</v>
      </c>
      <c r="H36" s="25"/>
    </row>
    <row r="37" customFormat="1" ht="22.8" customHeight="1" spans="2:8">
      <c r="B37" s="33"/>
      <c r="C37" s="33"/>
      <c r="D37" s="13"/>
      <c r="E37" s="13"/>
      <c r="F37" s="13" t="s">
        <v>299</v>
      </c>
      <c r="G37" s="16">
        <f t="shared" si="0"/>
        <v>626.685288</v>
      </c>
      <c r="H37" s="25"/>
    </row>
    <row r="38" customFormat="1" ht="22.8" customHeight="1" spans="1:8">
      <c r="A38" s="8"/>
      <c r="B38" s="33" t="s">
        <v>131</v>
      </c>
      <c r="C38" s="33" t="s">
        <v>87</v>
      </c>
      <c r="D38" s="33" t="s">
        <v>95</v>
      </c>
      <c r="E38" s="13">
        <v>206001</v>
      </c>
      <c r="F38" s="13" t="s">
        <v>300</v>
      </c>
      <c r="G38" s="18">
        <v>626.685288</v>
      </c>
      <c r="H38" s="25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  <ignoredErrors>
    <ignoredError sqref="G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倾世佳人梦</cp:lastModifiedBy>
  <dcterms:created xsi:type="dcterms:W3CDTF">2022-03-09T08:14:00Z</dcterms:created>
  <dcterms:modified xsi:type="dcterms:W3CDTF">2022-03-18T02:01:57Z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25E67558657F403FB823DF909C9746E8</vt:lpwstr>
  </property>
  <property fmtid="{D5CDD505-2E9C-101B-9397-08002B2CF9AE}" pid="3" name="KSOProductBuildVer">
    <vt:lpwstr>2052-11.1.0.11365</vt:lpwstr>
  </property>
</Properties>
</file>