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自生村9组" sheetId="24" r:id="rId1"/>
    <sheet name="自生村6组" sheetId="23" r:id="rId2"/>
    <sheet name="自生村5组" sheetId="22" r:id="rId3"/>
    <sheet name="自生村4组" sheetId="21" r:id="rId4"/>
    <sheet name="自生村3组" sheetId="20" r:id="rId5"/>
    <sheet name="云峰村4组" sheetId="19" r:id="rId6"/>
    <sheet name="云峰村6组" sheetId="18" r:id="rId7"/>
    <sheet name="云峰村5组" sheetId="17" r:id="rId8"/>
    <sheet name="木瓜村" sheetId="16" r:id="rId9"/>
    <sheet name="龙潭村6组" sheetId="15" r:id="rId10"/>
    <sheet name="龙潭村5组" sheetId="14" r:id="rId11"/>
    <sheet name="龙潭村4组" sheetId="13" r:id="rId12"/>
    <sheet name="龙潭村3组" sheetId="12" r:id="rId13"/>
    <sheet name="松龙村4社" sheetId="11" r:id="rId14"/>
    <sheet name="松龙村3社" sheetId="10" r:id="rId15"/>
    <sheet name="燕午村1社" sheetId="9" r:id="rId16"/>
    <sheet name="燕午村2社" sheetId="8" r:id="rId17"/>
    <sheet name="新农村1社" sheetId="7" r:id="rId18"/>
    <sheet name="新农村5社" sheetId="6" r:id="rId19"/>
    <sheet name="新农村4社" sheetId="5" r:id="rId20"/>
    <sheet name="新农村10社" sheetId="4" r:id="rId21"/>
    <sheet name="新农村9社" sheetId="3" r:id="rId22"/>
    <sheet name="新农村2社" sheetId="2" r:id="rId23"/>
    <sheet name="Sheet1" sheetId="1" r:id="rId24"/>
  </sheets>
  <calcPr calcId="144525"/>
</workbook>
</file>

<file path=xl/sharedStrings.xml><?xml version="1.0" encoding="utf-8"?>
<sst xmlns="http://schemas.openxmlformats.org/spreadsheetml/2006/main" count="636" uniqueCount="324">
  <si>
    <t>G5京昆高速公路汉中至广元段(四川境)扩容工程项目（旺苍段）征收土地成片林分户补偿表</t>
  </si>
  <si>
    <t>单位：亩、元</t>
  </si>
  <si>
    <t>序号</t>
  </si>
  <si>
    <t>姓名</t>
  </si>
  <si>
    <t>乔木林地（0301）</t>
  </si>
  <si>
    <t>金额</t>
  </si>
  <si>
    <t>退耕还林</t>
  </si>
  <si>
    <t>竹林（0302）</t>
  </si>
  <si>
    <t>灌木林地（0305）</t>
  </si>
  <si>
    <t>总计</t>
  </si>
  <si>
    <t>蔡登海</t>
  </si>
  <si>
    <t>蔡克春</t>
  </si>
  <si>
    <t>蔡克军</t>
  </si>
  <si>
    <t>曹顺义</t>
  </si>
  <si>
    <t>合计</t>
  </si>
  <si>
    <t>陈德会</t>
  </si>
  <si>
    <t>陈建</t>
  </si>
  <si>
    <t>陈江</t>
  </si>
  <si>
    <t>陈通林</t>
  </si>
  <si>
    <t>黎光全</t>
  </si>
  <si>
    <t>母映亭</t>
  </si>
  <si>
    <t>唐永成</t>
  </si>
  <si>
    <t>杨翠英</t>
  </si>
  <si>
    <t>陈永德</t>
  </si>
  <si>
    <t>G5京昆高速公路汉中至广元段(四川境)扩容工程项目（旺苍段）
征收土地成片林分户补偿表</t>
  </si>
  <si>
    <t>果园林地</t>
  </si>
  <si>
    <t>曹顺荣</t>
  </si>
  <si>
    <t>龚远德</t>
  </si>
  <si>
    <t>辜满德</t>
  </si>
  <si>
    <t>侯满成</t>
  </si>
  <si>
    <t>侯双锋</t>
  </si>
  <si>
    <t>侯万成</t>
  </si>
  <si>
    <t>侯燕</t>
  </si>
  <si>
    <t>李德兵</t>
  </si>
  <si>
    <t>李德才</t>
  </si>
  <si>
    <t>李胜华</t>
  </si>
  <si>
    <t>李胜明</t>
  </si>
  <si>
    <t>沈贵珍</t>
  </si>
  <si>
    <t>孙国富</t>
  </si>
  <si>
    <t>孙国荣</t>
  </si>
  <si>
    <t>孙国赵</t>
  </si>
  <si>
    <t>陶亮</t>
  </si>
  <si>
    <t>陶占国</t>
  </si>
  <si>
    <t>陶占礼</t>
  </si>
  <si>
    <t>向仕安</t>
  </si>
  <si>
    <t>向仕彦</t>
  </si>
  <si>
    <t>向宗洪</t>
  </si>
  <si>
    <t>肖富成</t>
  </si>
  <si>
    <t>肖贵成</t>
  </si>
  <si>
    <t>杨立新</t>
  </si>
  <si>
    <t>杨平</t>
  </si>
  <si>
    <t>赵培春（民主）</t>
  </si>
  <si>
    <t>赵培宪</t>
  </si>
  <si>
    <t>赵修斌</t>
  </si>
  <si>
    <t>赵修军</t>
  </si>
  <si>
    <t>赵修平</t>
  </si>
  <si>
    <t>四组集体</t>
  </si>
  <si>
    <t>曹家贵</t>
  </si>
  <si>
    <t>曹家银</t>
  </si>
  <si>
    <t>侯金国</t>
  </si>
  <si>
    <t>侯天金</t>
  </si>
  <si>
    <t>侯天礼</t>
  </si>
  <si>
    <t>侯玉国</t>
  </si>
  <si>
    <t>候天堂</t>
  </si>
  <si>
    <t>候天学</t>
  </si>
  <si>
    <t>候正贵</t>
  </si>
  <si>
    <t>罗元</t>
  </si>
  <si>
    <t>果园</t>
  </si>
  <si>
    <t>曹凤连</t>
  </si>
  <si>
    <t>郭衡</t>
  </si>
  <si>
    <t>郭金富</t>
  </si>
  <si>
    <t>刘元中</t>
  </si>
  <si>
    <t>罗顺余</t>
  </si>
  <si>
    <t>罗顺忠</t>
  </si>
  <si>
    <t>向东</t>
  </si>
  <si>
    <t>杨正群</t>
  </si>
  <si>
    <t>陈一兴</t>
  </si>
  <si>
    <t>喻永成</t>
  </si>
  <si>
    <t>刘三碧</t>
  </si>
  <si>
    <t>向得浩</t>
  </si>
  <si>
    <t>向德兵</t>
  </si>
  <si>
    <t>向德超</t>
  </si>
  <si>
    <t>向德高</t>
  </si>
  <si>
    <t>向德红</t>
  </si>
  <si>
    <t>向德红、向德超、刘三碧、喻子礼</t>
  </si>
  <si>
    <t>向德洪</t>
  </si>
  <si>
    <t>向德平</t>
  </si>
  <si>
    <t>向德生</t>
  </si>
  <si>
    <t>向德卫</t>
  </si>
  <si>
    <t>向德永</t>
  </si>
  <si>
    <t>向仕坤</t>
  </si>
  <si>
    <t>向英成</t>
  </si>
  <si>
    <t>向英江</t>
  </si>
  <si>
    <t>喻子礼</t>
  </si>
  <si>
    <t>其他林地</t>
  </si>
  <si>
    <t>刘福兰</t>
  </si>
  <si>
    <t>刘菊英</t>
  </si>
  <si>
    <t>六组集体</t>
  </si>
  <si>
    <t>谭守国</t>
  </si>
  <si>
    <t>谭守届</t>
  </si>
  <si>
    <t>谭守木</t>
  </si>
  <si>
    <t>谭守宗</t>
  </si>
  <si>
    <t>谭益发</t>
  </si>
  <si>
    <t>谭益友</t>
  </si>
  <si>
    <t>谭真</t>
  </si>
  <si>
    <t>谭紫益</t>
  </si>
  <si>
    <t>向德坤</t>
  </si>
  <si>
    <t>向德太</t>
  </si>
  <si>
    <t>向久连</t>
  </si>
  <si>
    <t>向仕剑</t>
  </si>
  <si>
    <t>向仕忠</t>
  </si>
  <si>
    <t>向英怀</t>
  </si>
  <si>
    <t>向羽</t>
  </si>
  <si>
    <t>鱼塘争议地</t>
  </si>
  <si>
    <t>喻子英</t>
  </si>
  <si>
    <t>胡民玖</t>
  </si>
  <si>
    <t>胡民泽</t>
  </si>
  <si>
    <t>胡明玖</t>
  </si>
  <si>
    <t>胡志芳</t>
  </si>
  <si>
    <t>李本财</t>
  </si>
  <si>
    <t>李本贵</t>
  </si>
  <si>
    <t>李本洪</t>
  </si>
  <si>
    <t>李本君</t>
  </si>
  <si>
    <t>李本远</t>
  </si>
  <si>
    <t>李本远、李本财共有</t>
  </si>
  <si>
    <t>李本照</t>
  </si>
  <si>
    <t>李德菊</t>
  </si>
  <si>
    <t>李德仁</t>
  </si>
  <si>
    <t>李明东</t>
  </si>
  <si>
    <t>李胜东</t>
  </si>
  <si>
    <t>李胜东、母玉芳共有</t>
  </si>
  <si>
    <t>李益才</t>
  </si>
  <si>
    <t>刘素珍</t>
  </si>
  <si>
    <t>母玉芳</t>
  </si>
  <si>
    <t>周永唐</t>
  </si>
  <si>
    <t>赵修顺</t>
  </si>
  <si>
    <t>周乾海</t>
  </si>
  <si>
    <t>赵培锦</t>
  </si>
  <si>
    <t>周乾勇</t>
  </si>
  <si>
    <t>向明军</t>
  </si>
  <si>
    <t>毛映赵</t>
  </si>
  <si>
    <t>朱由太</t>
  </si>
  <si>
    <t>赵培东</t>
  </si>
  <si>
    <t>罗中华</t>
  </si>
  <si>
    <t>赵培刚</t>
  </si>
  <si>
    <t>李德玉</t>
  </si>
  <si>
    <t>张达明</t>
  </si>
  <si>
    <t>向宗秀</t>
  </si>
  <si>
    <t>赵培玉</t>
  </si>
  <si>
    <t>赵凯</t>
  </si>
  <si>
    <t>向自秀</t>
  </si>
  <si>
    <t>赵修海</t>
  </si>
  <si>
    <t>赵培清</t>
  </si>
  <si>
    <t>刘继云</t>
  </si>
  <si>
    <t>张映华</t>
  </si>
  <si>
    <t>赵国昌</t>
  </si>
  <si>
    <t>康思富</t>
  </si>
  <si>
    <t>姚胜坤</t>
  </si>
  <si>
    <t>姚胜奇</t>
  </si>
  <si>
    <t>村集体</t>
  </si>
  <si>
    <t>向成全</t>
  </si>
  <si>
    <t>向映坤</t>
  </si>
  <si>
    <t>吴代清</t>
  </si>
  <si>
    <t>吴仕明</t>
  </si>
  <si>
    <t>吴代金</t>
  </si>
  <si>
    <t>吴代凯</t>
  </si>
  <si>
    <t>杨洪太</t>
  </si>
  <si>
    <t>吴代润</t>
  </si>
  <si>
    <t>吴平</t>
  </si>
  <si>
    <t>姚菊华</t>
  </si>
  <si>
    <t>朱安勇</t>
  </si>
  <si>
    <t>朱安锐</t>
  </si>
  <si>
    <t>朱由鲜</t>
  </si>
  <si>
    <t>吴光富</t>
  </si>
  <si>
    <t>吴代勇</t>
  </si>
  <si>
    <t>康本鲜</t>
  </si>
  <si>
    <t>吴仕军</t>
  </si>
  <si>
    <t>吴凯</t>
  </si>
  <si>
    <t>吴松</t>
  </si>
  <si>
    <t>吴勇</t>
  </si>
  <si>
    <t>周正秀</t>
  </si>
  <si>
    <t>杨正奎</t>
  </si>
  <si>
    <t>杨显聪</t>
  </si>
  <si>
    <t>凡冬</t>
  </si>
  <si>
    <t>凡明木</t>
  </si>
  <si>
    <t>凡德明</t>
  </si>
  <si>
    <t>凡德荣</t>
  </si>
  <si>
    <t>赵元孝</t>
  </si>
  <si>
    <t>蒲建国</t>
  </si>
  <si>
    <t>严正保</t>
  </si>
  <si>
    <t>张兵</t>
  </si>
  <si>
    <t>张国聪</t>
  </si>
  <si>
    <t>张万明</t>
  </si>
  <si>
    <t>张万孝</t>
  </si>
  <si>
    <t>张彦均</t>
  </si>
  <si>
    <t>张忠均、张忠海</t>
  </si>
  <si>
    <t>贺金</t>
  </si>
  <si>
    <t>贺银</t>
  </si>
  <si>
    <t>杨光举</t>
  </si>
  <si>
    <t>杨光妖</t>
  </si>
  <si>
    <t>杨小平</t>
  </si>
  <si>
    <t>杨光福</t>
  </si>
  <si>
    <t>杨光孝</t>
  </si>
  <si>
    <t>杨光坤</t>
  </si>
  <si>
    <t>杨光成</t>
  </si>
  <si>
    <t>杨林安</t>
  </si>
  <si>
    <t>杨光国</t>
  </si>
  <si>
    <t>杨春升</t>
  </si>
  <si>
    <t>杨光兵</t>
  </si>
  <si>
    <t>杨光兵、杨光坤争议</t>
  </si>
  <si>
    <t>杨光明</t>
  </si>
  <si>
    <t>杨光深</t>
  </si>
  <si>
    <t>杨光军</t>
  </si>
  <si>
    <t>杨光科</t>
  </si>
  <si>
    <t>贺平</t>
  </si>
  <si>
    <t>贺志成</t>
  </si>
  <si>
    <t>贺三寿</t>
  </si>
  <si>
    <t>贺志波</t>
  </si>
  <si>
    <t>贺青平</t>
  </si>
  <si>
    <t>杨光清</t>
  </si>
  <si>
    <t>杨勇</t>
  </si>
  <si>
    <t>董连英</t>
  </si>
  <si>
    <t>杨光义</t>
  </si>
  <si>
    <t>胡金昌</t>
  </si>
  <si>
    <t>胡全昌</t>
  </si>
  <si>
    <t>胡付昌</t>
  </si>
  <si>
    <t>胡友昌</t>
  </si>
  <si>
    <t>胡培昌</t>
  </si>
  <si>
    <t>胡贵昌</t>
  </si>
  <si>
    <t>胡荣昌</t>
  </si>
  <si>
    <t>胡银昌</t>
  </si>
  <si>
    <t>胡家才</t>
  </si>
  <si>
    <t>胡明昌</t>
  </si>
  <si>
    <t>胡才昌</t>
  </si>
  <si>
    <t>杨德付</t>
  </si>
  <si>
    <t>贺仕银</t>
  </si>
  <si>
    <t>邓金全</t>
  </si>
  <si>
    <t>邓明春</t>
  </si>
  <si>
    <t>邓明喜</t>
  </si>
  <si>
    <t>贺仕开</t>
  </si>
  <si>
    <t>蒋开福</t>
  </si>
  <si>
    <t>蒋开华</t>
  </si>
  <si>
    <t>李贵元</t>
  </si>
  <si>
    <t>李美英</t>
  </si>
  <si>
    <t>李益生</t>
  </si>
  <si>
    <t>李映元</t>
  </si>
  <si>
    <t>李玉秀</t>
  </si>
  <si>
    <t>罗全林</t>
  </si>
  <si>
    <t>谭益秀</t>
  </si>
  <si>
    <t>王步芳</t>
  </si>
  <si>
    <t>王步鲜</t>
  </si>
  <si>
    <t>王芳</t>
  </si>
  <si>
    <t>王付德</t>
  </si>
  <si>
    <t>王敬德</t>
  </si>
  <si>
    <t>王平</t>
  </si>
  <si>
    <t>文丙义</t>
  </si>
  <si>
    <t>文勇</t>
  </si>
  <si>
    <t>周银全</t>
  </si>
  <si>
    <t>朱永全</t>
  </si>
  <si>
    <t>蔡玉梅</t>
  </si>
  <si>
    <t>胡德昌</t>
  </si>
  <si>
    <t>胡美昌</t>
  </si>
  <si>
    <t>康林英</t>
  </si>
  <si>
    <t>康清英</t>
  </si>
  <si>
    <t>康荣昌</t>
  </si>
  <si>
    <t>康永富</t>
  </si>
  <si>
    <t>李玉生</t>
  </si>
  <si>
    <t>卢德荣</t>
  </si>
  <si>
    <t>卢华荣</t>
  </si>
  <si>
    <t>卢文高</t>
  </si>
  <si>
    <t>卢祥荣</t>
  </si>
  <si>
    <t>冉才兵</t>
  </si>
  <si>
    <t>冉际勇</t>
  </si>
  <si>
    <t>冉太刚</t>
  </si>
  <si>
    <t>冉太全</t>
  </si>
  <si>
    <t>王部吉</t>
  </si>
  <si>
    <t>王部坤</t>
  </si>
  <si>
    <t>徐正乾</t>
  </si>
  <si>
    <t>胡赵处</t>
  </si>
  <si>
    <t>李付元</t>
  </si>
  <si>
    <t>赵培福</t>
  </si>
  <si>
    <t>赵培先</t>
  </si>
  <si>
    <t>赵芊芊</t>
  </si>
  <si>
    <t>乔木林地</t>
  </si>
  <si>
    <t>蔡文聪</t>
  </si>
  <si>
    <t>蔡文军</t>
  </si>
  <si>
    <t>蔡文俊</t>
  </si>
  <si>
    <t>蔡文清</t>
  </si>
  <si>
    <t>陈正坤</t>
  </si>
  <si>
    <t>黄德财</t>
  </si>
  <si>
    <t>黄德寿</t>
  </si>
  <si>
    <t>刘朝信</t>
  </si>
  <si>
    <t>冉开义</t>
  </si>
  <si>
    <t>唐大义</t>
  </si>
  <si>
    <t>唐德寿</t>
  </si>
  <si>
    <t>唐显聪</t>
  </si>
  <si>
    <t>唐显明</t>
  </si>
  <si>
    <t>唐显玉</t>
  </si>
  <si>
    <t>新农村九组</t>
  </si>
  <si>
    <t>何银宗</t>
  </si>
  <si>
    <t>刘朝勇</t>
  </si>
  <si>
    <t>李芝先</t>
  </si>
  <si>
    <t>冉勇</t>
  </si>
  <si>
    <t>贺红</t>
  </si>
  <si>
    <t>贺志清</t>
  </si>
  <si>
    <t>胡军</t>
  </si>
  <si>
    <t>胡容昌</t>
  </si>
  <si>
    <t>胡兴开</t>
  </si>
  <si>
    <t>彭道聪</t>
  </si>
  <si>
    <t>黄德安</t>
  </si>
  <si>
    <t>黄德金</t>
  </si>
  <si>
    <t>黄剑</t>
  </si>
  <si>
    <t>黄清英</t>
  </si>
  <si>
    <t>黄天发</t>
  </si>
  <si>
    <t>刘朝美</t>
  </si>
  <si>
    <t>刘海朝</t>
  </si>
  <si>
    <t>彭连香</t>
  </si>
  <si>
    <t>冉开礼、冉开义</t>
  </si>
  <si>
    <t>冉少清</t>
  </si>
  <si>
    <t>唐显义</t>
  </si>
  <si>
    <t>王步方</t>
  </si>
  <si>
    <t>张志才</t>
  </si>
  <si>
    <t>张志桂</t>
  </si>
  <si>
    <t>集体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</si>
</sst>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4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92D05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b/>
      <sz val="10"/>
      <name val="Arial"/>
      <charset val="1"/>
    </font>
    <font>
      <sz val="10"/>
      <name val="Arial"/>
      <charset val="1"/>
    </font>
    <font>
      <b/>
      <sz val="18"/>
      <name val="宋体"/>
      <charset val="1"/>
    </font>
    <font>
      <b/>
      <sz val="18"/>
      <name val="Arial"/>
      <charset val="1"/>
    </font>
    <font>
      <b/>
      <sz val="18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b/>
      <sz val="14"/>
      <name val="宋体"/>
      <charset val="134"/>
    </font>
    <font>
      <b/>
      <sz val="14"/>
      <name val="Arial"/>
      <charset val="0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13" borderId="8" applyNumberFormat="0" applyAlignment="0" applyProtection="0">
      <alignment vertical="center"/>
    </xf>
    <xf numFmtId="0" fontId="40" fillId="13" borderId="4" applyNumberFormat="0" applyAlignment="0" applyProtection="0">
      <alignment vertical="center"/>
    </xf>
    <xf numFmtId="0" fontId="41" fillId="14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vertical="center"/>
    </xf>
    <xf numFmtId="177" fontId="0" fillId="0" borderId="0" xfId="0" applyNumberForma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Alignment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77" fontId="2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L1" sqref="L1"/>
    </sheetView>
  </sheetViews>
  <sheetFormatPr defaultColWidth="9" defaultRowHeight="13.5" outlineLevelRow="7"/>
  <cols>
    <col min="1" max="1" width="5.75" style="2" customWidth="1"/>
    <col min="2" max="3" width="9" style="2"/>
    <col min="4" max="4" width="12.875" style="2"/>
    <col min="5" max="8" width="9" style="2"/>
    <col min="9" max="9" width="9.25" style="2"/>
    <col min="10" max="11" width="12.875" style="2"/>
    <col min="12" max="16384" width="9" style="2"/>
  </cols>
  <sheetData>
    <row r="1" ht="70" customHeight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6"/>
      <c r="F2" s="5"/>
      <c r="G2" s="7"/>
      <c r="H2" s="5" t="s">
        <v>1</v>
      </c>
      <c r="I2" s="5"/>
      <c r="J2" s="5"/>
      <c r="K2" s="5"/>
    </row>
    <row r="3" ht="57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30" customHeight="1" spans="1:11">
      <c r="A4" s="12">
        <v>1</v>
      </c>
      <c r="B4" s="99" t="s">
        <v>10</v>
      </c>
      <c r="C4" s="100">
        <v>2.97880044</v>
      </c>
      <c r="D4" s="21">
        <f t="shared" ref="D4:D7" si="0">C4*4500</f>
        <v>13404.60198</v>
      </c>
      <c r="E4" s="21"/>
      <c r="F4" s="21"/>
      <c r="G4" s="21"/>
      <c r="H4" s="21"/>
      <c r="I4" s="100">
        <v>8.0586839865</v>
      </c>
      <c r="J4" s="21">
        <f t="shared" ref="J4:J7" si="1">I4*1800</f>
        <v>14505.6311757</v>
      </c>
      <c r="K4" s="21">
        <f t="shared" ref="K4:K7" si="2">J4+D4</f>
        <v>27910.2331557</v>
      </c>
    </row>
    <row r="5" ht="30" customHeight="1" spans="1:11">
      <c r="A5" s="12">
        <v>2</v>
      </c>
      <c r="B5" s="101" t="s">
        <v>11</v>
      </c>
      <c r="C5" s="100">
        <v>0</v>
      </c>
      <c r="D5" s="21">
        <f t="shared" si="0"/>
        <v>0</v>
      </c>
      <c r="E5" s="21"/>
      <c r="F5" s="21"/>
      <c r="G5" s="21"/>
      <c r="H5" s="21"/>
      <c r="I5" s="102">
        <v>1.636137195</v>
      </c>
      <c r="J5" s="21">
        <f t="shared" si="1"/>
        <v>2945.046951</v>
      </c>
      <c r="K5" s="21">
        <f t="shared" si="2"/>
        <v>2945.046951</v>
      </c>
    </row>
    <row r="6" ht="30" customHeight="1" spans="1:11">
      <c r="A6" s="12">
        <v>3</v>
      </c>
      <c r="B6" s="101" t="s">
        <v>12</v>
      </c>
      <c r="C6" s="102">
        <v>5.1768897645</v>
      </c>
      <c r="D6" s="21">
        <f t="shared" si="0"/>
        <v>23296.00394025</v>
      </c>
      <c r="E6" s="21"/>
      <c r="F6" s="21"/>
      <c r="G6" s="21"/>
      <c r="H6" s="21"/>
      <c r="I6" s="100">
        <v>0</v>
      </c>
      <c r="J6" s="21">
        <f t="shared" si="1"/>
        <v>0</v>
      </c>
      <c r="K6" s="21">
        <f t="shared" si="2"/>
        <v>23296.00394025</v>
      </c>
    </row>
    <row r="7" ht="30" customHeight="1" spans="1:11">
      <c r="A7" s="12">
        <v>4</v>
      </c>
      <c r="B7" s="101" t="s">
        <v>13</v>
      </c>
      <c r="C7" s="102">
        <v>0</v>
      </c>
      <c r="D7" s="21">
        <f t="shared" si="0"/>
        <v>0</v>
      </c>
      <c r="E7" s="21"/>
      <c r="F7" s="21"/>
      <c r="G7" s="21"/>
      <c r="H7" s="21"/>
      <c r="I7" s="100">
        <v>5.64841302</v>
      </c>
      <c r="J7" s="21">
        <f t="shared" si="1"/>
        <v>10167.143436</v>
      </c>
      <c r="K7" s="21">
        <f t="shared" si="2"/>
        <v>10167.143436</v>
      </c>
    </row>
    <row r="8" s="1" customFormat="1" ht="30" customHeight="1" spans="1:11">
      <c r="A8" s="16" t="s">
        <v>14</v>
      </c>
      <c r="B8" s="45"/>
      <c r="C8" s="42">
        <f>SUM(C4:C7)</f>
        <v>8.1556902045</v>
      </c>
      <c r="D8" s="42">
        <f>SUM(D4:D7)</f>
        <v>36700.60592025</v>
      </c>
      <c r="E8" s="42"/>
      <c r="F8" s="42"/>
      <c r="G8" s="42"/>
      <c r="H8" s="42"/>
      <c r="I8" s="42">
        <f t="shared" ref="I8:K8" si="3">SUM(I4:I7)</f>
        <v>15.3432342015</v>
      </c>
      <c r="J8" s="42">
        <f t="shared" si="3"/>
        <v>27617.8215627</v>
      </c>
      <c r="K8" s="42">
        <f t="shared" si="3"/>
        <v>64318.42748295</v>
      </c>
    </row>
  </sheetData>
  <mergeCells count="3">
    <mergeCell ref="A1:K1"/>
    <mergeCell ref="H2:K2"/>
    <mergeCell ref="A8:B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A1:K1"/>
    </sheetView>
  </sheetViews>
  <sheetFormatPr defaultColWidth="9" defaultRowHeight="13.5"/>
  <cols>
    <col min="1" max="1" width="5.5" style="2" customWidth="1"/>
    <col min="2" max="2" width="9" style="2"/>
    <col min="3" max="3" width="9.25" style="2"/>
    <col min="4" max="4" width="14.125" style="2"/>
    <col min="5" max="10" width="9" style="2"/>
    <col min="11" max="11" width="14.125" style="2"/>
    <col min="12" max="16384" width="9" style="2"/>
  </cols>
  <sheetData>
    <row r="1" ht="71" customHeight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6"/>
      <c r="F2" s="5" t="s">
        <v>1</v>
      </c>
      <c r="G2" s="5"/>
      <c r="H2" s="5"/>
      <c r="I2" s="5"/>
      <c r="J2" s="5"/>
      <c r="K2" s="5"/>
    </row>
    <row r="3" ht="57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30" customHeight="1" spans="1:11">
      <c r="A4" s="12">
        <v>1</v>
      </c>
      <c r="B4" s="58" t="s">
        <v>97</v>
      </c>
      <c r="C4" s="50">
        <v>0</v>
      </c>
      <c r="D4" s="21">
        <f t="shared" ref="D4:D15" si="0">C4*4500</f>
        <v>0</v>
      </c>
      <c r="E4" s="21"/>
      <c r="F4" s="21"/>
      <c r="G4" s="21"/>
      <c r="H4" s="21"/>
      <c r="I4" s="21"/>
      <c r="J4" s="21"/>
      <c r="K4" s="21">
        <f t="shared" ref="K4:K15" si="1">D4</f>
        <v>0</v>
      </c>
    </row>
    <row r="5" ht="30" customHeight="1" spans="1:11">
      <c r="A5" s="12">
        <v>2</v>
      </c>
      <c r="B5" s="49" t="s">
        <v>135</v>
      </c>
      <c r="C5" s="50">
        <v>23.7653952412472</v>
      </c>
      <c r="D5" s="21">
        <f t="shared" si="0"/>
        <v>106944.278585612</v>
      </c>
      <c r="E5" s="21"/>
      <c r="F5" s="21"/>
      <c r="G5" s="21"/>
      <c r="H5" s="21"/>
      <c r="I5" s="21"/>
      <c r="J5" s="21"/>
      <c r="K5" s="21">
        <f t="shared" si="1"/>
        <v>106944.278585612</v>
      </c>
    </row>
    <row r="6" ht="30" customHeight="1" spans="1:11">
      <c r="A6" s="12">
        <v>3</v>
      </c>
      <c r="B6" s="52" t="s">
        <v>136</v>
      </c>
      <c r="C6" s="50">
        <v>8.19438978515322</v>
      </c>
      <c r="D6" s="21">
        <f t="shared" si="0"/>
        <v>36874.7540331895</v>
      </c>
      <c r="E6" s="21"/>
      <c r="F6" s="21"/>
      <c r="G6" s="21"/>
      <c r="H6" s="21"/>
      <c r="I6" s="21"/>
      <c r="J6" s="21"/>
      <c r="K6" s="21">
        <f t="shared" si="1"/>
        <v>36874.7540331895</v>
      </c>
    </row>
    <row r="7" ht="30" customHeight="1" spans="1:11">
      <c r="A7" s="12">
        <v>4</v>
      </c>
      <c r="B7" s="49" t="s">
        <v>137</v>
      </c>
      <c r="C7" s="50">
        <v>20.852852543169</v>
      </c>
      <c r="D7" s="21">
        <f t="shared" si="0"/>
        <v>93837.8364442605</v>
      </c>
      <c r="E7" s="21"/>
      <c r="F7" s="21"/>
      <c r="G7" s="21"/>
      <c r="H7" s="21"/>
      <c r="I7" s="21"/>
      <c r="J7" s="21"/>
      <c r="K7" s="21">
        <f t="shared" si="1"/>
        <v>93837.8364442605</v>
      </c>
    </row>
    <row r="8" ht="30" customHeight="1" spans="1:11">
      <c r="A8" s="12">
        <v>5</v>
      </c>
      <c r="B8" s="52" t="s">
        <v>138</v>
      </c>
      <c r="C8" s="50">
        <v>5.45210479581178</v>
      </c>
      <c r="D8" s="21">
        <f t="shared" si="0"/>
        <v>24534.471581153</v>
      </c>
      <c r="E8" s="21"/>
      <c r="F8" s="21"/>
      <c r="G8" s="21"/>
      <c r="H8" s="21"/>
      <c r="I8" s="21"/>
      <c r="J8" s="21"/>
      <c r="K8" s="21">
        <f t="shared" si="1"/>
        <v>24534.471581153</v>
      </c>
    </row>
    <row r="9" ht="30" customHeight="1" spans="1:11">
      <c r="A9" s="12">
        <v>6</v>
      </c>
      <c r="B9" s="52" t="s">
        <v>139</v>
      </c>
      <c r="C9" s="50">
        <v>1.94508621240991</v>
      </c>
      <c r="D9" s="21">
        <f t="shared" si="0"/>
        <v>8752.8879558446</v>
      </c>
      <c r="E9" s="21"/>
      <c r="F9" s="21"/>
      <c r="G9" s="21"/>
      <c r="H9" s="21"/>
      <c r="I9" s="21"/>
      <c r="J9" s="21"/>
      <c r="K9" s="21">
        <f t="shared" si="1"/>
        <v>8752.8879558446</v>
      </c>
    </row>
    <row r="10" ht="30" customHeight="1" spans="1:11">
      <c r="A10" s="12">
        <v>7</v>
      </c>
      <c r="B10" s="52" t="s">
        <v>140</v>
      </c>
      <c r="C10" s="50">
        <v>3.56762419899477</v>
      </c>
      <c r="D10" s="21">
        <f t="shared" si="0"/>
        <v>16054.3088954765</v>
      </c>
      <c r="E10" s="21"/>
      <c r="F10" s="21"/>
      <c r="G10" s="21"/>
      <c r="H10" s="21"/>
      <c r="I10" s="21"/>
      <c r="J10" s="21"/>
      <c r="K10" s="21">
        <f t="shared" si="1"/>
        <v>16054.3088954765</v>
      </c>
    </row>
    <row r="11" ht="30" customHeight="1" spans="1:11">
      <c r="A11" s="12">
        <v>8</v>
      </c>
      <c r="B11" s="52" t="s">
        <v>141</v>
      </c>
      <c r="C11" s="50">
        <v>3.43254038350809</v>
      </c>
      <c r="D11" s="21">
        <f t="shared" si="0"/>
        <v>15446.4317257864</v>
      </c>
      <c r="E11" s="21"/>
      <c r="F11" s="21"/>
      <c r="G11" s="21"/>
      <c r="H11" s="21"/>
      <c r="I11" s="21"/>
      <c r="J11" s="21"/>
      <c r="K11" s="21">
        <f t="shared" si="1"/>
        <v>15446.4317257864</v>
      </c>
    </row>
    <row r="12" ht="30" customHeight="1" spans="1:11">
      <c r="A12" s="12">
        <v>9</v>
      </c>
      <c r="B12" s="52" t="s">
        <v>142</v>
      </c>
      <c r="C12" s="50">
        <v>5.32291435223178</v>
      </c>
      <c r="D12" s="21">
        <f t="shared" si="0"/>
        <v>23953.114585043</v>
      </c>
      <c r="E12" s="21"/>
      <c r="F12" s="21"/>
      <c r="G12" s="21"/>
      <c r="H12" s="21"/>
      <c r="I12" s="21"/>
      <c r="J12" s="21"/>
      <c r="K12" s="21">
        <f t="shared" si="1"/>
        <v>23953.114585043</v>
      </c>
    </row>
    <row r="13" ht="30" customHeight="1" spans="1:11">
      <c r="A13" s="12">
        <v>10</v>
      </c>
      <c r="B13" s="52" t="s">
        <v>143</v>
      </c>
      <c r="C13" s="50">
        <v>1.93169747441622</v>
      </c>
      <c r="D13" s="21">
        <f t="shared" si="0"/>
        <v>8692.63863487299</v>
      </c>
      <c r="E13" s="21"/>
      <c r="F13" s="21"/>
      <c r="G13" s="21"/>
      <c r="H13" s="21"/>
      <c r="I13" s="21"/>
      <c r="J13" s="21"/>
      <c r="K13" s="21">
        <f t="shared" si="1"/>
        <v>8692.63863487299</v>
      </c>
    </row>
    <row r="14" ht="30" customHeight="1" spans="1:11">
      <c r="A14" s="12">
        <v>11</v>
      </c>
      <c r="B14" s="52" t="s">
        <v>144</v>
      </c>
      <c r="C14" s="50">
        <v>0.261487193475933</v>
      </c>
      <c r="D14" s="21">
        <f t="shared" si="0"/>
        <v>1176.6923706417</v>
      </c>
      <c r="E14" s="21"/>
      <c r="F14" s="21"/>
      <c r="G14" s="21"/>
      <c r="H14" s="21"/>
      <c r="I14" s="21"/>
      <c r="J14" s="21"/>
      <c r="K14" s="21">
        <f t="shared" si="1"/>
        <v>1176.6923706417</v>
      </c>
    </row>
    <row r="15" ht="30" customHeight="1" spans="1:11">
      <c r="A15" s="12">
        <v>12</v>
      </c>
      <c r="B15" s="52" t="s">
        <v>145</v>
      </c>
      <c r="C15" s="50">
        <v>0.460368125518787</v>
      </c>
      <c r="D15" s="21">
        <f t="shared" si="0"/>
        <v>2071.65656483454</v>
      </c>
      <c r="E15" s="21"/>
      <c r="F15" s="21"/>
      <c r="G15" s="21"/>
      <c r="H15" s="21"/>
      <c r="I15" s="21"/>
      <c r="J15" s="21"/>
      <c r="K15" s="21">
        <f t="shared" si="1"/>
        <v>2071.65656483454</v>
      </c>
    </row>
    <row r="16" s="1" customFormat="1" ht="30" customHeight="1" spans="1:11">
      <c r="A16" s="39" t="s">
        <v>14</v>
      </c>
      <c r="B16" s="36"/>
      <c r="C16" s="42">
        <f>SUM(C4:C15)</f>
        <v>75.1864603059367</v>
      </c>
      <c r="D16" s="42">
        <f>SUM(D4:D15)</f>
        <v>338339.071376715</v>
      </c>
      <c r="E16" s="42"/>
      <c r="F16" s="42"/>
      <c r="G16" s="42"/>
      <c r="H16" s="42"/>
      <c r="I16" s="42"/>
      <c r="J16" s="42"/>
      <c r="K16" s="42">
        <f>SUM(K4:K15)</f>
        <v>338339.071376715</v>
      </c>
    </row>
  </sheetData>
  <mergeCells count="3">
    <mergeCell ref="A1:K1"/>
    <mergeCell ref="F2:K2"/>
    <mergeCell ref="A16:B16"/>
  </mergeCells>
  <conditionalFormatting sqref="B4">
    <cfRule type="duplicateValues" dxfId="0" priority="24"/>
    <cfRule type="duplicateValues" dxfId="0" priority="12"/>
  </conditionalFormatting>
  <conditionalFormatting sqref="B5">
    <cfRule type="duplicateValues" dxfId="0" priority="23"/>
    <cfRule type="duplicateValues" dxfId="0" priority="11"/>
  </conditionalFormatting>
  <conditionalFormatting sqref="B6">
    <cfRule type="duplicateValues" dxfId="0" priority="22"/>
    <cfRule type="duplicateValues" dxfId="0" priority="10"/>
  </conditionalFormatting>
  <conditionalFormatting sqref="B7">
    <cfRule type="duplicateValues" dxfId="0" priority="21"/>
    <cfRule type="duplicateValues" dxfId="0" priority="9"/>
  </conditionalFormatting>
  <conditionalFormatting sqref="B8">
    <cfRule type="duplicateValues" dxfId="0" priority="20"/>
    <cfRule type="duplicateValues" dxfId="0" priority="8"/>
  </conditionalFormatting>
  <conditionalFormatting sqref="B9">
    <cfRule type="duplicateValues" dxfId="0" priority="19"/>
    <cfRule type="duplicateValues" dxfId="0" priority="7"/>
  </conditionalFormatting>
  <conditionalFormatting sqref="B10">
    <cfRule type="duplicateValues" dxfId="0" priority="18"/>
    <cfRule type="duplicateValues" dxfId="0" priority="6"/>
  </conditionalFormatting>
  <conditionalFormatting sqref="B11">
    <cfRule type="duplicateValues" dxfId="0" priority="17"/>
    <cfRule type="duplicateValues" dxfId="0" priority="5"/>
  </conditionalFormatting>
  <conditionalFormatting sqref="B12">
    <cfRule type="duplicateValues" dxfId="0" priority="16"/>
    <cfRule type="duplicateValues" dxfId="0" priority="4"/>
  </conditionalFormatting>
  <conditionalFormatting sqref="B13">
    <cfRule type="duplicateValues" dxfId="0" priority="15"/>
    <cfRule type="duplicateValues" dxfId="0" priority="3"/>
  </conditionalFormatting>
  <conditionalFormatting sqref="B14">
    <cfRule type="duplicateValues" dxfId="0" priority="14"/>
    <cfRule type="duplicateValues" dxfId="0" priority="2"/>
  </conditionalFormatting>
  <conditionalFormatting sqref="B15">
    <cfRule type="duplicateValues" dxfId="0" priority="13"/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:K1"/>
    </sheetView>
  </sheetViews>
  <sheetFormatPr defaultColWidth="9" defaultRowHeight="13.5"/>
  <cols>
    <col min="1" max="1" width="5.75" style="2" customWidth="1"/>
    <col min="2" max="2" width="9" style="2"/>
    <col min="3" max="3" width="9.25" style="2"/>
    <col min="4" max="4" width="12.875" style="2"/>
    <col min="5" max="10" width="9" style="2"/>
    <col min="11" max="11" width="12.875" style="2"/>
    <col min="12" max="16384" width="9" style="2"/>
  </cols>
  <sheetData>
    <row r="1" ht="78" customHeight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6"/>
      <c r="F2" s="5" t="s">
        <v>1</v>
      </c>
      <c r="G2" s="5"/>
      <c r="H2" s="5"/>
      <c r="I2" s="5"/>
      <c r="J2" s="5"/>
      <c r="K2" s="5"/>
    </row>
    <row r="3" ht="57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30" customHeight="1" spans="1:11">
      <c r="A4" s="12">
        <v>1</v>
      </c>
      <c r="B4" s="52" t="s">
        <v>146</v>
      </c>
      <c r="C4" s="50">
        <v>5.2381331252859</v>
      </c>
      <c r="D4" s="21">
        <f t="shared" ref="D4:D10" si="0">C4*4500</f>
        <v>23571.5990637866</v>
      </c>
      <c r="E4" s="21"/>
      <c r="F4" s="21"/>
      <c r="G4" s="21"/>
      <c r="H4" s="21"/>
      <c r="I4" s="21"/>
      <c r="J4" s="21"/>
      <c r="K4" s="21">
        <f t="shared" ref="K4:K10" si="1">D4</f>
        <v>23571.5990637866</v>
      </c>
    </row>
    <row r="5" ht="30" customHeight="1" spans="1:11">
      <c r="A5" s="12">
        <v>2</v>
      </c>
      <c r="B5" s="52" t="s">
        <v>147</v>
      </c>
      <c r="C5" s="50">
        <v>1.20371489444582</v>
      </c>
      <c r="D5" s="21">
        <f t="shared" si="0"/>
        <v>5416.71702500619</v>
      </c>
      <c r="E5" s="21"/>
      <c r="F5" s="21"/>
      <c r="G5" s="21"/>
      <c r="H5" s="21"/>
      <c r="I5" s="21"/>
      <c r="J5" s="21"/>
      <c r="K5" s="21">
        <f t="shared" si="1"/>
        <v>5416.71702500619</v>
      </c>
    </row>
    <row r="6" ht="30" customHeight="1" spans="1:11">
      <c r="A6" s="12">
        <v>3</v>
      </c>
      <c r="B6" s="52" t="s">
        <v>148</v>
      </c>
      <c r="C6" s="51">
        <v>3.00878273707548</v>
      </c>
      <c r="D6" s="21">
        <f t="shared" si="0"/>
        <v>13539.5223168397</v>
      </c>
      <c r="E6" s="21"/>
      <c r="F6" s="21"/>
      <c r="G6" s="21"/>
      <c r="H6" s="21"/>
      <c r="I6" s="21"/>
      <c r="J6" s="21"/>
      <c r="K6" s="21">
        <f t="shared" si="1"/>
        <v>13539.5223168397</v>
      </c>
    </row>
    <row r="7" ht="30" customHeight="1" spans="1:11">
      <c r="A7" s="12">
        <v>4</v>
      </c>
      <c r="B7" s="52" t="s">
        <v>149</v>
      </c>
      <c r="C7" s="51">
        <v>2.99938953576437</v>
      </c>
      <c r="D7" s="21">
        <f t="shared" si="0"/>
        <v>13497.2529109397</v>
      </c>
      <c r="E7" s="21"/>
      <c r="F7" s="21"/>
      <c r="G7" s="21"/>
      <c r="H7" s="21"/>
      <c r="I7" s="21"/>
      <c r="J7" s="21"/>
      <c r="K7" s="21">
        <f t="shared" si="1"/>
        <v>13497.2529109397</v>
      </c>
    </row>
    <row r="8" ht="30" customHeight="1" spans="1:11">
      <c r="A8" s="12">
        <v>5</v>
      </c>
      <c r="B8" s="52" t="s">
        <v>150</v>
      </c>
      <c r="C8" s="51">
        <v>2.49139599026523</v>
      </c>
      <c r="D8" s="21">
        <f t="shared" si="0"/>
        <v>11211.2819561935</v>
      </c>
      <c r="E8" s="21"/>
      <c r="F8" s="21"/>
      <c r="G8" s="21"/>
      <c r="H8" s="21"/>
      <c r="I8" s="21"/>
      <c r="J8" s="21"/>
      <c r="K8" s="21">
        <f t="shared" si="1"/>
        <v>11211.2819561935</v>
      </c>
    </row>
    <row r="9" ht="30" customHeight="1" spans="1:11">
      <c r="A9" s="12">
        <v>6</v>
      </c>
      <c r="B9" s="52" t="s">
        <v>151</v>
      </c>
      <c r="C9" s="51">
        <v>1.51623676401564</v>
      </c>
      <c r="D9" s="21">
        <f t="shared" si="0"/>
        <v>6823.06543807038</v>
      </c>
      <c r="E9" s="21"/>
      <c r="F9" s="21"/>
      <c r="G9" s="21"/>
      <c r="H9" s="21"/>
      <c r="I9" s="21"/>
      <c r="J9" s="21"/>
      <c r="K9" s="21">
        <f t="shared" si="1"/>
        <v>6823.06543807038</v>
      </c>
    </row>
    <row r="10" ht="30" customHeight="1" spans="1:11">
      <c r="A10" s="12">
        <v>7</v>
      </c>
      <c r="B10" s="52" t="s">
        <v>152</v>
      </c>
      <c r="C10" s="51">
        <v>0.106340011779695</v>
      </c>
      <c r="D10" s="21">
        <f t="shared" si="0"/>
        <v>478.530053008628</v>
      </c>
      <c r="E10" s="21"/>
      <c r="F10" s="21"/>
      <c r="G10" s="21"/>
      <c r="H10" s="21"/>
      <c r="I10" s="21"/>
      <c r="J10" s="21"/>
      <c r="K10" s="21">
        <f t="shared" si="1"/>
        <v>478.530053008628</v>
      </c>
    </row>
    <row r="11" ht="30" customHeight="1" spans="1:11">
      <c r="A11" s="16" t="s">
        <v>14</v>
      </c>
      <c r="B11" s="45"/>
      <c r="C11" s="42">
        <f>SUM(C4:C10)</f>
        <v>16.5639930586321</v>
      </c>
      <c r="D11" s="42">
        <f>SUM(D4:D10)</f>
        <v>74537.9687638446</v>
      </c>
      <c r="E11" s="42"/>
      <c r="F11" s="42"/>
      <c r="G11" s="42"/>
      <c r="H11" s="42"/>
      <c r="I11" s="42"/>
      <c r="J11" s="42"/>
      <c r="K11" s="42">
        <f>SUM(K4:K10)</f>
        <v>74537.9687638446</v>
      </c>
    </row>
  </sheetData>
  <mergeCells count="3">
    <mergeCell ref="A1:K1"/>
    <mergeCell ref="F2:K2"/>
    <mergeCell ref="A11:B1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:K1"/>
    </sheetView>
  </sheetViews>
  <sheetFormatPr defaultColWidth="9" defaultRowHeight="13.5"/>
  <cols>
    <col min="1" max="1" width="5.5" style="2" customWidth="1"/>
    <col min="2" max="3" width="9" style="2"/>
    <col min="4" max="4" width="12.625" style="2"/>
    <col min="5" max="10" width="9" style="2"/>
    <col min="11" max="11" width="12.625" style="2"/>
    <col min="12" max="16384" width="9" style="2"/>
  </cols>
  <sheetData>
    <row r="1" ht="64" customHeight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6"/>
      <c r="F2" s="5" t="s">
        <v>1</v>
      </c>
      <c r="G2" s="5"/>
      <c r="H2" s="5"/>
      <c r="I2" s="5"/>
      <c r="J2" s="5"/>
      <c r="K2" s="5"/>
    </row>
    <row r="3" ht="57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30" customHeight="1" spans="1:11">
      <c r="A4" s="12">
        <v>1</v>
      </c>
      <c r="B4" s="52" t="s">
        <v>153</v>
      </c>
      <c r="C4" s="50">
        <v>4.90140158252511</v>
      </c>
      <c r="D4" s="21">
        <f t="shared" ref="D4:D9" si="0">C4*4500</f>
        <v>22056.307121363</v>
      </c>
      <c r="E4" s="21"/>
      <c r="F4" s="21"/>
      <c r="G4" s="21"/>
      <c r="H4" s="21"/>
      <c r="I4" s="21"/>
      <c r="J4" s="21"/>
      <c r="K4" s="21">
        <f t="shared" ref="K4:K9" si="1">D4</f>
        <v>22056.307121363</v>
      </c>
    </row>
    <row r="5" ht="30" customHeight="1" spans="1:11">
      <c r="A5" s="12">
        <v>2</v>
      </c>
      <c r="B5" s="52" t="s">
        <v>154</v>
      </c>
      <c r="C5" s="50">
        <v>4.7926915331772</v>
      </c>
      <c r="D5" s="21">
        <f t="shared" si="0"/>
        <v>21567.1118992974</v>
      </c>
      <c r="E5" s="21"/>
      <c r="F5" s="21"/>
      <c r="G5" s="21"/>
      <c r="H5" s="21"/>
      <c r="I5" s="21"/>
      <c r="J5" s="21"/>
      <c r="K5" s="21">
        <f t="shared" si="1"/>
        <v>21567.1118992974</v>
      </c>
    </row>
    <row r="6" ht="30" customHeight="1" spans="1:11">
      <c r="A6" s="12">
        <v>3</v>
      </c>
      <c r="B6" s="52" t="s">
        <v>155</v>
      </c>
      <c r="C6" s="50">
        <v>2.48656251696495</v>
      </c>
      <c r="D6" s="21">
        <f t="shared" si="0"/>
        <v>11189.5313263423</v>
      </c>
      <c r="E6" s="21"/>
      <c r="F6" s="21"/>
      <c r="G6" s="21"/>
      <c r="H6" s="21"/>
      <c r="I6" s="21"/>
      <c r="J6" s="21"/>
      <c r="K6" s="21">
        <f t="shared" si="1"/>
        <v>11189.5313263423</v>
      </c>
    </row>
    <row r="7" ht="30" customHeight="1" spans="1:11">
      <c r="A7" s="12">
        <v>4</v>
      </c>
      <c r="B7" s="52" t="s">
        <v>156</v>
      </c>
      <c r="C7" s="50">
        <v>10.6637101122341</v>
      </c>
      <c r="D7" s="21">
        <f t="shared" si="0"/>
        <v>47986.6955050534</v>
      </c>
      <c r="E7" s="21"/>
      <c r="F7" s="21"/>
      <c r="G7" s="21"/>
      <c r="H7" s="21"/>
      <c r="I7" s="21"/>
      <c r="J7" s="21"/>
      <c r="K7" s="21">
        <f t="shared" si="1"/>
        <v>47986.6955050534</v>
      </c>
    </row>
    <row r="8" ht="30" customHeight="1" spans="1:11">
      <c r="A8" s="12">
        <v>5</v>
      </c>
      <c r="B8" s="52" t="s">
        <v>157</v>
      </c>
      <c r="C8" s="50">
        <v>3.31939299198514</v>
      </c>
      <c r="D8" s="21">
        <f t="shared" si="0"/>
        <v>14937.2684639331</v>
      </c>
      <c r="E8" s="21"/>
      <c r="F8" s="21"/>
      <c r="G8" s="21"/>
      <c r="H8" s="21"/>
      <c r="I8" s="21"/>
      <c r="J8" s="21"/>
      <c r="K8" s="21">
        <f t="shared" si="1"/>
        <v>14937.2684639331</v>
      </c>
    </row>
    <row r="9" ht="30" customHeight="1" spans="1:11">
      <c r="A9" s="12">
        <v>6</v>
      </c>
      <c r="B9" s="52" t="s">
        <v>158</v>
      </c>
      <c r="C9" s="50">
        <v>6.27557324605253</v>
      </c>
      <c r="D9" s="21">
        <f t="shared" si="0"/>
        <v>28240.0796072364</v>
      </c>
      <c r="E9" s="21"/>
      <c r="F9" s="21"/>
      <c r="G9" s="21"/>
      <c r="H9" s="21"/>
      <c r="I9" s="21"/>
      <c r="J9" s="21"/>
      <c r="K9" s="21">
        <f t="shared" si="1"/>
        <v>28240.0796072364</v>
      </c>
    </row>
    <row r="10" ht="30" customHeight="1" spans="1:11">
      <c r="A10" s="16" t="s">
        <v>14</v>
      </c>
      <c r="B10" s="45"/>
      <c r="C10" s="21">
        <f>SUM(C4:C9)</f>
        <v>32.439331982939</v>
      </c>
      <c r="D10" s="21">
        <f>SUM(D4:D9)</f>
        <v>145976.993923226</v>
      </c>
      <c r="E10" s="21"/>
      <c r="F10" s="21"/>
      <c r="G10" s="21"/>
      <c r="H10" s="21"/>
      <c r="I10" s="21"/>
      <c r="J10" s="21"/>
      <c r="K10" s="21">
        <f>SUM(K4:K9)</f>
        <v>145976.993923226</v>
      </c>
    </row>
  </sheetData>
  <mergeCells count="3">
    <mergeCell ref="A1:K1"/>
    <mergeCell ref="F2:K2"/>
    <mergeCell ref="A10:B1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:K1"/>
    </sheetView>
  </sheetViews>
  <sheetFormatPr defaultColWidth="9" defaultRowHeight="13.5"/>
  <cols>
    <col min="1" max="1" width="5.5" style="2" customWidth="1"/>
    <col min="2" max="2" width="9" style="2"/>
    <col min="3" max="3" width="10.375" style="2"/>
    <col min="4" max="4" width="15.375" style="2"/>
    <col min="5" max="5" width="11.125" style="2"/>
    <col min="6" max="6" width="12.875" style="2"/>
    <col min="7" max="7" width="9" style="2"/>
    <col min="8" max="8" width="11.625" style="2"/>
    <col min="9" max="9" width="9" style="2"/>
    <col min="10" max="10" width="11.625" style="2"/>
    <col min="11" max="11" width="15.375" style="2"/>
    <col min="12" max="16384" width="9" style="2"/>
  </cols>
  <sheetData>
    <row r="1" ht="62" customHeight="1" spans="1:11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57" spans="1:11">
      <c r="A2" s="8" t="s">
        <v>2</v>
      </c>
      <c r="B2" s="8" t="s">
        <v>3</v>
      </c>
      <c r="C2" s="9" t="s">
        <v>4</v>
      </c>
      <c r="D2" s="9" t="s">
        <v>5</v>
      </c>
      <c r="E2" s="10" t="s">
        <v>6</v>
      </c>
      <c r="F2" s="9" t="s">
        <v>5</v>
      </c>
      <c r="G2" s="11" t="s">
        <v>7</v>
      </c>
      <c r="H2" s="9" t="s">
        <v>5</v>
      </c>
      <c r="I2" s="11" t="s">
        <v>8</v>
      </c>
      <c r="J2" s="9" t="s">
        <v>5</v>
      </c>
      <c r="K2" s="20" t="s">
        <v>9</v>
      </c>
    </row>
    <row r="3" ht="30" customHeight="1" spans="1:11">
      <c r="A3" s="12">
        <v>1</v>
      </c>
      <c r="B3" s="49" t="s">
        <v>159</v>
      </c>
      <c r="C3" s="50">
        <v>10.8574636845</v>
      </c>
      <c r="D3" s="21">
        <f t="shared" ref="D3:D24" si="0">C3*4500</f>
        <v>48858.58658025</v>
      </c>
      <c r="E3" s="21"/>
      <c r="F3" s="21"/>
      <c r="G3" s="51">
        <v>0</v>
      </c>
      <c r="H3" s="21"/>
      <c r="I3" s="50">
        <v>0</v>
      </c>
      <c r="J3" s="21"/>
      <c r="K3" s="21">
        <f t="shared" ref="K3:K24" si="1">J3+H3+D3</f>
        <v>48858.58658025</v>
      </c>
    </row>
    <row r="4" ht="30" customHeight="1" spans="1:11">
      <c r="A4" s="12">
        <v>2</v>
      </c>
      <c r="B4" s="49" t="s">
        <v>160</v>
      </c>
      <c r="C4" s="50">
        <v>6.28459035553581</v>
      </c>
      <c r="D4" s="21">
        <f t="shared" si="0"/>
        <v>28280.6565999111</v>
      </c>
      <c r="E4" s="21"/>
      <c r="F4" s="21"/>
      <c r="G4" s="51">
        <v>0</v>
      </c>
      <c r="H4" s="21"/>
      <c r="I4" s="51">
        <v>0</v>
      </c>
      <c r="J4" s="21"/>
      <c r="K4" s="21">
        <f t="shared" si="1"/>
        <v>28280.6565999111</v>
      </c>
    </row>
    <row r="5" ht="30" customHeight="1" spans="1:11">
      <c r="A5" s="12">
        <v>3</v>
      </c>
      <c r="B5" s="49" t="s">
        <v>161</v>
      </c>
      <c r="C5" s="50">
        <v>3.6585289057864</v>
      </c>
      <c r="D5" s="21">
        <f t="shared" si="0"/>
        <v>16463.3800760388</v>
      </c>
      <c r="E5" s="21"/>
      <c r="F5" s="21"/>
      <c r="G5" s="51">
        <v>0</v>
      </c>
      <c r="H5" s="21"/>
      <c r="I5" s="51">
        <v>0</v>
      </c>
      <c r="J5" s="21"/>
      <c r="K5" s="21">
        <f t="shared" si="1"/>
        <v>16463.3800760388</v>
      </c>
    </row>
    <row r="6" ht="30" customHeight="1" spans="1:11">
      <c r="A6" s="12">
        <v>4</v>
      </c>
      <c r="B6" s="49" t="s">
        <v>162</v>
      </c>
      <c r="C6" s="50">
        <v>0.862634183241187</v>
      </c>
      <c r="D6" s="21">
        <f t="shared" si="0"/>
        <v>3881.85382458534</v>
      </c>
      <c r="E6" s="21"/>
      <c r="F6" s="21"/>
      <c r="G6" s="51">
        <v>0</v>
      </c>
      <c r="H6" s="21"/>
      <c r="I6" s="51">
        <v>0</v>
      </c>
      <c r="J6" s="21"/>
      <c r="K6" s="21">
        <f t="shared" si="1"/>
        <v>3881.85382458534</v>
      </c>
    </row>
    <row r="7" ht="30" customHeight="1" spans="1:11">
      <c r="A7" s="12">
        <v>5</v>
      </c>
      <c r="B7" s="49" t="s">
        <v>163</v>
      </c>
      <c r="C7" s="50">
        <v>16.2336715803929</v>
      </c>
      <c r="D7" s="21">
        <f t="shared" si="0"/>
        <v>73051.522111768</v>
      </c>
      <c r="E7" s="21"/>
      <c r="F7" s="21"/>
      <c r="G7" s="51">
        <v>0</v>
      </c>
      <c r="H7" s="21"/>
      <c r="I7" s="51">
        <v>0</v>
      </c>
      <c r="J7" s="21"/>
      <c r="K7" s="21">
        <f t="shared" si="1"/>
        <v>73051.522111768</v>
      </c>
    </row>
    <row r="8" ht="30" customHeight="1" spans="1:11">
      <c r="A8" s="12">
        <v>6</v>
      </c>
      <c r="B8" s="49" t="s">
        <v>164</v>
      </c>
      <c r="C8" s="50">
        <v>18.5256785387382</v>
      </c>
      <c r="D8" s="21">
        <f t="shared" si="0"/>
        <v>83365.5534243219</v>
      </c>
      <c r="E8" s="21"/>
      <c r="F8" s="21"/>
      <c r="G8" s="51">
        <v>0</v>
      </c>
      <c r="H8" s="21"/>
      <c r="I8" s="51">
        <v>0</v>
      </c>
      <c r="J8" s="21"/>
      <c r="K8" s="21">
        <f t="shared" si="1"/>
        <v>83365.5534243219</v>
      </c>
    </row>
    <row r="9" ht="30" customHeight="1" spans="1:11">
      <c r="A9" s="12">
        <v>7</v>
      </c>
      <c r="B9" s="49" t="s">
        <v>165</v>
      </c>
      <c r="C9" s="50">
        <v>6.83534623462865</v>
      </c>
      <c r="D9" s="21">
        <f t="shared" si="0"/>
        <v>30759.0580558289</v>
      </c>
      <c r="E9" s="21"/>
      <c r="F9" s="21"/>
      <c r="G9" s="51">
        <v>0</v>
      </c>
      <c r="H9" s="21"/>
      <c r="I9" s="51">
        <v>0</v>
      </c>
      <c r="J9" s="21"/>
      <c r="K9" s="21">
        <f t="shared" si="1"/>
        <v>30759.0580558289</v>
      </c>
    </row>
    <row r="10" ht="30" customHeight="1" spans="1:11">
      <c r="A10" s="12">
        <v>8</v>
      </c>
      <c r="B10" s="49" t="s">
        <v>166</v>
      </c>
      <c r="C10" s="50">
        <v>16.8790110505815</v>
      </c>
      <c r="D10" s="21">
        <f t="shared" si="0"/>
        <v>75955.5497276167</v>
      </c>
      <c r="E10" s="21"/>
      <c r="F10" s="21"/>
      <c r="G10" s="51">
        <v>0</v>
      </c>
      <c r="H10" s="21"/>
      <c r="I10" s="51">
        <v>0</v>
      </c>
      <c r="J10" s="21"/>
      <c r="K10" s="21">
        <f t="shared" si="1"/>
        <v>75955.5497276167</v>
      </c>
    </row>
    <row r="11" ht="30" customHeight="1" spans="1:11">
      <c r="A11" s="12">
        <v>9</v>
      </c>
      <c r="B11" s="49" t="s">
        <v>167</v>
      </c>
      <c r="C11" s="50">
        <v>3.85722471861333</v>
      </c>
      <c r="D11" s="21">
        <f t="shared" si="0"/>
        <v>17357.51123376</v>
      </c>
      <c r="E11" s="21"/>
      <c r="F11" s="21"/>
      <c r="G11" s="51">
        <v>0</v>
      </c>
      <c r="H11" s="21"/>
      <c r="I11" s="51">
        <v>0</v>
      </c>
      <c r="J11" s="21"/>
      <c r="K11" s="21">
        <f t="shared" si="1"/>
        <v>17357.51123376</v>
      </c>
    </row>
    <row r="12" ht="30" customHeight="1" spans="1:11">
      <c r="A12" s="12">
        <v>10</v>
      </c>
      <c r="B12" s="49" t="s">
        <v>168</v>
      </c>
      <c r="C12" s="50">
        <v>23.432177043957</v>
      </c>
      <c r="D12" s="21">
        <f t="shared" si="0"/>
        <v>105444.796697807</v>
      </c>
      <c r="E12" s="21"/>
      <c r="F12" s="21"/>
      <c r="G12" s="51">
        <v>0</v>
      </c>
      <c r="H12" s="21"/>
      <c r="I12" s="51">
        <v>1.54624916693519</v>
      </c>
      <c r="J12" s="21">
        <f t="shared" ref="J12:J22" si="2">I12*1800</f>
        <v>2783.24850048334</v>
      </c>
      <c r="K12" s="21">
        <f t="shared" si="1"/>
        <v>108228.04519829</v>
      </c>
    </row>
    <row r="13" ht="30" customHeight="1" spans="1:11">
      <c r="A13" s="12">
        <v>11</v>
      </c>
      <c r="B13" s="49" t="s">
        <v>169</v>
      </c>
      <c r="C13" s="50">
        <v>27.132154857</v>
      </c>
      <c r="D13" s="21">
        <f t="shared" si="0"/>
        <v>122094.6968565</v>
      </c>
      <c r="E13" s="21"/>
      <c r="F13" s="21"/>
      <c r="G13" s="51">
        <v>0.434524928972271</v>
      </c>
      <c r="H13" s="21">
        <f t="shared" ref="H13:H21" si="3">G13*4800</f>
        <v>2085.7196590669</v>
      </c>
      <c r="I13" s="51">
        <v>0</v>
      </c>
      <c r="J13" s="21">
        <f t="shared" si="2"/>
        <v>0</v>
      </c>
      <c r="K13" s="21">
        <f t="shared" si="1"/>
        <v>124180.416515567</v>
      </c>
    </row>
    <row r="14" ht="30" customHeight="1" spans="1:11">
      <c r="A14" s="12">
        <v>12</v>
      </c>
      <c r="B14" s="49" t="s">
        <v>170</v>
      </c>
      <c r="C14" s="50">
        <v>9.5311672995</v>
      </c>
      <c r="D14" s="21">
        <f t="shared" si="0"/>
        <v>42890.25284775</v>
      </c>
      <c r="E14" s="21"/>
      <c r="F14" s="21"/>
      <c r="G14" s="51">
        <v>0.13146769569922</v>
      </c>
      <c r="H14" s="21">
        <f t="shared" si="3"/>
        <v>631.044939356256</v>
      </c>
      <c r="I14" s="51">
        <v>0</v>
      </c>
      <c r="J14" s="21">
        <f t="shared" si="2"/>
        <v>0</v>
      </c>
      <c r="K14" s="21">
        <f t="shared" si="1"/>
        <v>43521.2977871063</v>
      </c>
    </row>
    <row r="15" ht="30" customHeight="1" spans="1:11">
      <c r="A15" s="12">
        <v>13</v>
      </c>
      <c r="B15" s="49" t="s">
        <v>171</v>
      </c>
      <c r="C15" s="50">
        <v>8.56541932679789</v>
      </c>
      <c r="D15" s="21">
        <f t="shared" si="0"/>
        <v>38544.3869705905</v>
      </c>
      <c r="E15" s="21"/>
      <c r="F15" s="21"/>
      <c r="G15" s="51">
        <v>0.196563015878863</v>
      </c>
      <c r="H15" s="21">
        <f t="shared" si="3"/>
        <v>943.502476218542</v>
      </c>
      <c r="I15" s="51">
        <v>0</v>
      </c>
      <c r="J15" s="21">
        <f t="shared" si="2"/>
        <v>0</v>
      </c>
      <c r="K15" s="21">
        <f t="shared" si="1"/>
        <v>39487.8894468091</v>
      </c>
    </row>
    <row r="16" ht="30" customHeight="1" spans="1:11">
      <c r="A16" s="12">
        <v>14</v>
      </c>
      <c r="B16" s="49" t="s">
        <v>172</v>
      </c>
      <c r="C16" s="50">
        <v>51.008007693378</v>
      </c>
      <c r="D16" s="21">
        <f t="shared" si="0"/>
        <v>229536.034620201</v>
      </c>
      <c r="E16" s="21"/>
      <c r="F16" s="21"/>
      <c r="G16" s="51">
        <v>0</v>
      </c>
      <c r="H16" s="21">
        <f t="shared" si="3"/>
        <v>0</v>
      </c>
      <c r="I16" s="51">
        <v>0</v>
      </c>
      <c r="J16" s="21">
        <f t="shared" si="2"/>
        <v>0</v>
      </c>
      <c r="K16" s="21">
        <f t="shared" si="1"/>
        <v>229536.034620201</v>
      </c>
    </row>
    <row r="17" ht="30" customHeight="1" spans="1:11">
      <c r="A17" s="12">
        <v>15</v>
      </c>
      <c r="B17" s="49" t="s">
        <v>173</v>
      </c>
      <c r="C17" s="50">
        <v>10.2986232782732</v>
      </c>
      <c r="D17" s="21">
        <f t="shared" si="0"/>
        <v>46343.8047522294</v>
      </c>
      <c r="E17" s="21"/>
      <c r="F17" s="21"/>
      <c r="G17" s="51">
        <v>0</v>
      </c>
      <c r="H17" s="21">
        <f t="shared" si="3"/>
        <v>0</v>
      </c>
      <c r="I17" s="51">
        <v>0</v>
      </c>
      <c r="J17" s="21">
        <f t="shared" si="2"/>
        <v>0</v>
      </c>
      <c r="K17" s="21">
        <f t="shared" si="1"/>
        <v>46343.8047522294</v>
      </c>
    </row>
    <row r="18" ht="30" customHeight="1" spans="1:11">
      <c r="A18" s="12">
        <v>16</v>
      </c>
      <c r="B18" s="49" t="s">
        <v>174</v>
      </c>
      <c r="C18" s="51">
        <v>19.3341125965692</v>
      </c>
      <c r="D18" s="21">
        <f t="shared" si="0"/>
        <v>87003.5066845614</v>
      </c>
      <c r="E18" s="21"/>
      <c r="F18" s="21"/>
      <c r="G18" s="51">
        <v>0</v>
      </c>
      <c r="H18" s="21">
        <f t="shared" si="3"/>
        <v>0</v>
      </c>
      <c r="I18" s="50">
        <v>0.900945258166611</v>
      </c>
      <c r="J18" s="21">
        <f t="shared" si="2"/>
        <v>1621.7014646999</v>
      </c>
      <c r="K18" s="21">
        <f t="shared" si="1"/>
        <v>88625.2081492613</v>
      </c>
    </row>
    <row r="19" ht="30" customHeight="1" spans="1:11">
      <c r="A19" s="12">
        <v>17</v>
      </c>
      <c r="B19" s="52" t="s">
        <v>175</v>
      </c>
      <c r="C19" s="51">
        <v>1.07344003706648</v>
      </c>
      <c r="D19" s="21">
        <f t="shared" si="0"/>
        <v>4830.48016679916</v>
      </c>
      <c r="E19" s="21"/>
      <c r="F19" s="21"/>
      <c r="G19" s="51">
        <v>0</v>
      </c>
      <c r="H19" s="21">
        <f t="shared" si="3"/>
        <v>0</v>
      </c>
      <c r="I19" s="50">
        <v>0</v>
      </c>
      <c r="J19" s="21">
        <f t="shared" si="2"/>
        <v>0</v>
      </c>
      <c r="K19" s="21">
        <f t="shared" si="1"/>
        <v>4830.48016679916</v>
      </c>
    </row>
    <row r="20" ht="30" customHeight="1" spans="1:11">
      <c r="A20" s="12">
        <v>18</v>
      </c>
      <c r="B20" s="49" t="s">
        <v>176</v>
      </c>
      <c r="C20" s="51">
        <v>0.023668954963201</v>
      </c>
      <c r="D20" s="21">
        <f t="shared" si="0"/>
        <v>106.510297334404</v>
      </c>
      <c r="E20" s="21"/>
      <c r="F20" s="21"/>
      <c r="G20" s="51">
        <v>0</v>
      </c>
      <c r="H20" s="21">
        <f t="shared" si="3"/>
        <v>0</v>
      </c>
      <c r="I20" s="50">
        <v>0</v>
      </c>
      <c r="J20" s="21">
        <f t="shared" si="2"/>
        <v>0</v>
      </c>
      <c r="K20" s="21">
        <f t="shared" si="1"/>
        <v>106.510297334404</v>
      </c>
    </row>
    <row r="21" ht="30" customHeight="1" spans="1:11">
      <c r="A21" s="53"/>
      <c r="B21" s="54" t="s">
        <v>177</v>
      </c>
      <c r="C21" s="55">
        <v>5.5357823210884</v>
      </c>
      <c r="D21" s="21">
        <f t="shared" si="0"/>
        <v>24911.0204448978</v>
      </c>
      <c r="E21" s="55">
        <v>4.27415362923185</v>
      </c>
      <c r="F21" s="21">
        <f>E21*4500</f>
        <v>19233.6913315433</v>
      </c>
      <c r="G21" s="55">
        <v>0.107849460752696</v>
      </c>
      <c r="H21" s="21">
        <f t="shared" si="3"/>
        <v>517.677411612941</v>
      </c>
      <c r="I21" s="55">
        <v>0.431892840535797</v>
      </c>
      <c r="J21" s="21">
        <f t="shared" si="2"/>
        <v>777.407112964435</v>
      </c>
      <c r="K21" s="21">
        <f t="shared" si="1"/>
        <v>26206.1049694752</v>
      </c>
    </row>
    <row r="22" ht="30" customHeight="1" spans="1:11">
      <c r="A22" s="53"/>
      <c r="B22" s="54" t="s">
        <v>178</v>
      </c>
      <c r="C22" s="55">
        <v>0</v>
      </c>
      <c r="D22" s="21">
        <f t="shared" si="0"/>
        <v>0</v>
      </c>
      <c r="E22" s="55">
        <v>2.46045269773651</v>
      </c>
      <c r="F22" s="21">
        <f>E22*4500</f>
        <v>11072.0371398143</v>
      </c>
      <c r="G22" s="51"/>
      <c r="H22" s="21"/>
      <c r="I22" s="55">
        <v>2.66553167234164</v>
      </c>
      <c r="J22" s="21">
        <f t="shared" si="2"/>
        <v>4797.95701021495</v>
      </c>
      <c r="K22" s="21">
        <f t="shared" si="1"/>
        <v>4797.95701021495</v>
      </c>
    </row>
    <row r="23" ht="30" customHeight="1" spans="1:11">
      <c r="A23" s="53"/>
      <c r="B23" s="54" t="s">
        <v>179</v>
      </c>
      <c r="C23" s="55">
        <v>4.89945550272249</v>
      </c>
      <c r="D23" s="21">
        <f t="shared" si="0"/>
        <v>22047.5497622512</v>
      </c>
      <c r="E23" s="55">
        <v>0</v>
      </c>
      <c r="F23" s="21">
        <f>E23*4500</f>
        <v>0</v>
      </c>
      <c r="G23" s="51"/>
      <c r="H23" s="21"/>
      <c r="I23" s="55"/>
      <c r="J23" s="21"/>
      <c r="K23" s="21">
        <f t="shared" si="1"/>
        <v>22047.5497622512</v>
      </c>
    </row>
    <row r="24" ht="30" customHeight="1" spans="1:11">
      <c r="A24" s="53"/>
      <c r="B24" s="54" t="s">
        <v>180</v>
      </c>
      <c r="C24" s="55">
        <v>8.90850045749771</v>
      </c>
      <c r="D24" s="21">
        <f t="shared" si="0"/>
        <v>40088.2520587397</v>
      </c>
      <c r="E24" s="55">
        <v>4.35759821200894</v>
      </c>
      <c r="F24" s="21">
        <f>E24*4500</f>
        <v>19609.1919540402</v>
      </c>
      <c r="G24" s="51"/>
      <c r="H24" s="21"/>
      <c r="I24" s="55"/>
      <c r="J24" s="21"/>
      <c r="K24" s="21">
        <f t="shared" si="1"/>
        <v>40088.2520587397</v>
      </c>
    </row>
    <row r="25" ht="30" customHeight="1" spans="1:11">
      <c r="A25" s="16" t="s">
        <v>14</v>
      </c>
      <c r="B25" s="45"/>
      <c r="C25" s="42">
        <f t="shared" ref="C25:K25" si="4">SUM(C3:C24)</f>
        <v>253.736658620832</v>
      </c>
      <c r="D25" s="42">
        <f t="shared" si="4"/>
        <v>1141814.96379374</v>
      </c>
      <c r="E25" s="56">
        <f t="shared" si="4"/>
        <v>11.0922045389773</v>
      </c>
      <c r="F25" s="42">
        <f t="shared" si="4"/>
        <v>49914.9204253978</v>
      </c>
      <c r="G25" s="42">
        <f t="shared" si="4"/>
        <v>0.87040510130305</v>
      </c>
      <c r="H25" s="42">
        <f t="shared" si="4"/>
        <v>4177.94448625464</v>
      </c>
      <c r="I25" s="42">
        <f t="shared" si="4"/>
        <v>5.54461893797924</v>
      </c>
      <c r="J25" s="42">
        <f t="shared" si="4"/>
        <v>9980.31408836263</v>
      </c>
      <c r="K25" s="42">
        <f t="shared" si="4"/>
        <v>1155973.22236836</v>
      </c>
    </row>
    <row r="26" spans="3:11">
      <c r="C26" s="57"/>
      <c r="D26" s="57"/>
      <c r="E26" s="57"/>
      <c r="F26" s="57"/>
      <c r="G26" s="57"/>
      <c r="H26" s="57"/>
      <c r="I26" s="57"/>
      <c r="J26" s="57"/>
      <c r="K26" s="57"/>
    </row>
  </sheetData>
  <mergeCells count="2">
    <mergeCell ref="A1:K1"/>
    <mergeCell ref="A25:B25"/>
  </mergeCells>
  <conditionalFormatting sqref="B3">
    <cfRule type="duplicateValues" dxfId="0" priority="34"/>
    <cfRule type="duplicateValues" dxfId="0" priority="18"/>
  </conditionalFormatting>
  <conditionalFormatting sqref="B4">
    <cfRule type="duplicateValues" dxfId="0" priority="33"/>
    <cfRule type="duplicateValues" dxfId="0" priority="17"/>
  </conditionalFormatting>
  <conditionalFormatting sqref="B5">
    <cfRule type="duplicateValues" dxfId="0" priority="32"/>
    <cfRule type="duplicateValues" dxfId="0" priority="16"/>
  </conditionalFormatting>
  <conditionalFormatting sqref="B6">
    <cfRule type="duplicateValues" dxfId="0" priority="31"/>
    <cfRule type="duplicateValues" dxfId="0" priority="15"/>
  </conditionalFormatting>
  <conditionalFormatting sqref="B7">
    <cfRule type="duplicateValues" dxfId="0" priority="30"/>
    <cfRule type="duplicateValues" dxfId="0" priority="14"/>
  </conditionalFormatting>
  <conditionalFormatting sqref="B8">
    <cfRule type="duplicateValues" dxfId="0" priority="29"/>
    <cfRule type="duplicateValues" dxfId="0" priority="13"/>
  </conditionalFormatting>
  <conditionalFormatting sqref="B9">
    <cfRule type="duplicateValues" dxfId="0" priority="28"/>
    <cfRule type="duplicateValues" dxfId="0" priority="12"/>
  </conditionalFormatting>
  <conditionalFormatting sqref="B10">
    <cfRule type="duplicateValues" dxfId="0" priority="27"/>
    <cfRule type="duplicateValues" dxfId="0" priority="11"/>
  </conditionalFormatting>
  <conditionalFormatting sqref="B11">
    <cfRule type="duplicateValues" dxfId="0" priority="26"/>
    <cfRule type="duplicateValues" dxfId="0" priority="10"/>
  </conditionalFormatting>
  <conditionalFormatting sqref="B12">
    <cfRule type="duplicateValues" dxfId="0" priority="25"/>
    <cfRule type="duplicateValues" dxfId="0" priority="9"/>
  </conditionalFormatting>
  <conditionalFormatting sqref="B13">
    <cfRule type="duplicateValues" dxfId="0" priority="24"/>
    <cfRule type="duplicateValues" dxfId="0" priority="8"/>
  </conditionalFormatting>
  <conditionalFormatting sqref="B14">
    <cfRule type="duplicateValues" dxfId="0" priority="23"/>
    <cfRule type="duplicateValues" dxfId="0" priority="7"/>
  </conditionalFormatting>
  <conditionalFormatting sqref="B15">
    <cfRule type="duplicateValues" dxfId="0" priority="22"/>
    <cfRule type="duplicateValues" dxfId="0" priority="6"/>
  </conditionalFormatting>
  <conditionalFormatting sqref="B16">
    <cfRule type="duplicateValues" dxfId="0" priority="21"/>
    <cfRule type="duplicateValues" dxfId="0" priority="5"/>
  </conditionalFormatting>
  <conditionalFormatting sqref="B17">
    <cfRule type="duplicateValues" dxfId="0" priority="20"/>
    <cfRule type="duplicateValues" dxfId="0" priority="4"/>
  </conditionalFormatting>
  <conditionalFormatting sqref="B19">
    <cfRule type="duplicateValues" dxfId="0" priority="2"/>
    <cfRule type="duplicateValues" dxfId="0" priority="1"/>
  </conditionalFormatting>
  <conditionalFormatting sqref="B18 B20:B24">
    <cfRule type="duplicateValues" dxfId="0" priority="19"/>
    <cfRule type="duplicateValues" dxfId="0" priority="3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A1" sqref="A1:K1"/>
    </sheetView>
  </sheetViews>
  <sheetFormatPr defaultColWidth="9" defaultRowHeight="13.5"/>
  <cols>
    <col min="1" max="1" width="5.375" style="2" customWidth="1"/>
    <col min="2" max="2" width="9" style="2"/>
    <col min="3" max="3" width="9.25" style="2"/>
    <col min="4" max="4" width="14.125" style="2"/>
    <col min="5" max="10" width="9" style="2"/>
    <col min="11" max="11" width="14.125" style="2"/>
    <col min="12" max="16384" width="9" style="2"/>
  </cols>
  <sheetData>
    <row r="1" ht="65" customHeight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6"/>
      <c r="F2" s="5" t="s">
        <v>1</v>
      </c>
      <c r="G2" s="5"/>
      <c r="H2" s="5"/>
      <c r="I2" s="5"/>
      <c r="J2" s="5"/>
      <c r="K2" s="5"/>
    </row>
    <row r="3" ht="57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25" customHeight="1" spans="1:11">
      <c r="A4" s="12">
        <v>1</v>
      </c>
      <c r="B4" s="43" t="s">
        <v>181</v>
      </c>
      <c r="C4" s="21">
        <v>12.71628</v>
      </c>
      <c r="D4" s="21">
        <f t="shared" ref="D4:D10" si="0">C4*4500</f>
        <v>57223.26</v>
      </c>
      <c r="E4" s="21"/>
      <c r="F4" s="21"/>
      <c r="G4" s="21"/>
      <c r="H4" s="21"/>
      <c r="I4" s="21"/>
      <c r="J4" s="21"/>
      <c r="K4" s="21">
        <f t="shared" ref="K4:K10" si="1">D4</f>
        <v>57223.26</v>
      </c>
    </row>
    <row r="5" ht="25" customHeight="1" spans="1:11">
      <c r="A5" s="12">
        <v>2</v>
      </c>
      <c r="B5" s="43" t="s">
        <v>182</v>
      </c>
      <c r="C5" s="21">
        <v>1.10352</v>
      </c>
      <c r="D5" s="21">
        <f t="shared" si="0"/>
        <v>4965.84</v>
      </c>
      <c r="E5" s="21"/>
      <c r="F5" s="21"/>
      <c r="G5" s="21"/>
      <c r="H5" s="21"/>
      <c r="I5" s="21"/>
      <c r="J5" s="21"/>
      <c r="K5" s="21">
        <f t="shared" si="1"/>
        <v>4965.84</v>
      </c>
    </row>
    <row r="6" ht="25" customHeight="1" spans="1:11">
      <c r="A6" s="12">
        <v>3</v>
      </c>
      <c r="B6" s="43" t="s">
        <v>183</v>
      </c>
      <c r="C6" s="21">
        <v>9.142245</v>
      </c>
      <c r="D6" s="21">
        <f t="shared" si="0"/>
        <v>41140.1025</v>
      </c>
      <c r="E6" s="21"/>
      <c r="F6" s="21"/>
      <c r="G6" s="21"/>
      <c r="H6" s="21"/>
      <c r="I6" s="21"/>
      <c r="J6" s="21"/>
      <c r="K6" s="21">
        <f t="shared" si="1"/>
        <v>41140.1025</v>
      </c>
    </row>
    <row r="7" ht="25" customHeight="1" spans="1:11">
      <c r="A7" s="12">
        <v>4</v>
      </c>
      <c r="B7" s="43" t="s">
        <v>184</v>
      </c>
      <c r="C7" s="21">
        <v>0.61707</v>
      </c>
      <c r="D7" s="21">
        <f t="shared" si="0"/>
        <v>2776.815</v>
      </c>
      <c r="E7" s="21"/>
      <c r="F7" s="21"/>
      <c r="G7" s="21"/>
      <c r="H7" s="21"/>
      <c r="I7" s="21"/>
      <c r="J7" s="21"/>
      <c r="K7" s="21">
        <f t="shared" si="1"/>
        <v>2776.815</v>
      </c>
    </row>
    <row r="8" ht="25" customHeight="1" spans="1:11">
      <c r="A8" s="12">
        <v>5</v>
      </c>
      <c r="B8" s="43" t="s">
        <v>185</v>
      </c>
      <c r="C8" s="21">
        <v>3.566055</v>
      </c>
      <c r="D8" s="21">
        <f t="shared" si="0"/>
        <v>16047.2475</v>
      </c>
      <c r="E8" s="21"/>
      <c r="F8" s="21"/>
      <c r="G8" s="21"/>
      <c r="H8" s="21"/>
      <c r="I8" s="21"/>
      <c r="J8" s="21"/>
      <c r="K8" s="21">
        <f t="shared" si="1"/>
        <v>16047.2475</v>
      </c>
    </row>
    <row r="9" ht="25" customHeight="1" spans="1:11">
      <c r="A9" s="12">
        <v>6</v>
      </c>
      <c r="B9" s="43" t="s">
        <v>186</v>
      </c>
      <c r="C9" s="21">
        <v>16.3539</v>
      </c>
      <c r="D9" s="21">
        <f t="shared" si="0"/>
        <v>73592.55</v>
      </c>
      <c r="E9" s="21"/>
      <c r="F9" s="21"/>
      <c r="G9" s="21"/>
      <c r="H9" s="21"/>
      <c r="I9" s="21"/>
      <c r="J9" s="21"/>
      <c r="K9" s="21">
        <f t="shared" si="1"/>
        <v>73592.55</v>
      </c>
    </row>
    <row r="10" ht="25" customHeight="1" spans="1:11">
      <c r="A10" s="12">
        <v>7</v>
      </c>
      <c r="B10" s="43" t="s">
        <v>187</v>
      </c>
      <c r="C10" s="21">
        <v>12.26601</v>
      </c>
      <c r="D10" s="21">
        <f t="shared" si="0"/>
        <v>55197.045</v>
      </c>
      <c r="E10" s="21"/>
      <c r="F10" s="21"/>
      <c r="G10" s="21"/>
      <c r="H10" s="21"/>
      <c r="I10" s="21"/>
      <c r="J10" s="21"/>
      <c r="K10" s="21">
        <f t="shared" si="1"/>
        <v>55197.045</v>
      </c>
    </row>
    <row r="11" s="1" customFormat="1" ht="25" customHeight="1" spans="1:11">
      <c r="A11" s="47" t="s">
        <v>14</v>
      </c>
      <c r="B11" s="48"/>
      <c r="C11" s="42">
        <f>SUM(C4:C10)</f>
        <v>55.76508</v>
      </c>
      <c r="D11" s="42">
        <f>SUM(D4:D10)</f>
        <v>250942.86</v>
      </c>
      <c r="E11" s="42"/>
      <c r="F11" s="42"/>
      <c r="G11" s="42"/>
      <c r="H11" s="42"/>
      <c r="I11" s="42"/>
      <c r="J11" s="42"/>
      <c r="K11" s="42">
        <f>SUM(K4:K10)</f>
        <v>250942.86</v>
      </c>
    </row>
  </sheetData>
  <mergeCells count="3">
    <mergeCell ref="A1:K1"/>
    <mergeCell ref="F2:K2"/>
    <mergeCell ref="A11:B11"/>
  </mergeCells>
  <pageMargins left="0.75" right="0.75" top="1" bottom="1" header="0.5" footer="0.5"/>
  <pageSetup paperSize="9" scale="83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A1" sqref="A1:K1"/>
    </sheetView>
  </sheetViews>
  <sheetFormatPr defaultColWidth="9" defaultRowHeight="13.5"/>
  <cols>
    <col min="1" max="1" width="6.375" style="2" customWidth="1"/>
    <col min="2" max="2" width="9" style="2"/>
    <col min="3" max="3" width="9.25" style="2"/>
    <col min="4" max="4" width="12.875" style="2"/>
    <col min="5" max="6" width="9" style="2"/>
    <col min="7" max="7" width="9.375" style="2"/>
    <col min="8" max="8" width="12.875" style="2"/>
    <col min="9" max="10" width="9" style="2"/>
    <col min="11" max="11" width="12.875" style="2"/>
    <col min="12" max="16384" width="9" style="2"/>
  </cols>
  <sheetData>
    <row r="1" ht="70" customHeight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6"/>
      <c r="F2" s="5"/>
      <c r="G2" s="7" t="s">
        <v>1</v>
      </c>
      <c r="H2" s="7"/>
      <c r="I2" s="7"/>
      <c r="J2" s="7"/>
      <c r="K2" s="7"/>
    </row>
    <row r="3" ht="57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25" customHeight="1" spans="1:11">
      <c r="A4" s="12"/>
      <c r="B4" s="43" t="s">
        <v>188</v>
      </c>
      <c r="C4" s="21"/>
      <c r="D4" s="21"/>
      <c r="E4" s="21"/>
      <c r="F4" s="21"/>
      <c r="G4" s="21">
        <v>0.542175</v>
      </c>
      <c r="H4" s="21">
        <f t="shared" ref="H4:H11" si="0">G4*4800</f>
        <v>2602.44</v>
      </c>
      <c r="I4" s="21"/>
      <c r="J4" s="21"/>
      <c r="K4" s="21">
        <f t="shared" ref="K4:K11" si="1">H4+D4</f>
        <v>2602.44</v>
      </c>
    </row>
    <row r="5" ht="25" customHeight="1" spans="1:11">
      <c r="A5" s="12"/>
      <c r="B5" s="43" t="s">
        <v>189</v>
      </c>
      <c r="C5" s="21">
        <v>6.59865</v>
      </c>
      <c r="D5" s="21">
        <f>C5*4500</f>
        <v>29693.925</v>
      </c>
      <c r="E5" s="21"/>
      <c r="F5" s="21"/>
      <c r="G5" s="21"/>
      <c r="H5" s="21">
        <f t="shared" si="0"/>
        <v>0</v>
      </c>
      <c r="I5" s="21"/>
      <c r="J5" s="21"/>
      <c r="K5" s="21">
        <f t="shared" si="1"/>
        <v>29693.925</v>
      </c>
    </row>
    <row r="6" ht="25" customHeight="1" spans="1:11">
      <c r="A6" s="12"/>
      <c r="B6" s="43" t="s">
        <v>190</v>
      </c>
      <c r="C6" s="21"/>
      <c r="D6" s="21"/>
      <c r="E6" s="21"/>
      <c r="F6" s="21"/>
      <c r="G6" s="21">
        <v>0.28899</v>
      </c>
      <c r="H6" s="21">
        <f t="shared" si="0"/>
        <v>1387.152</v>
      </c>
      <c r="I6" s="21"/>
      <c r="J6" s="21"/>
      <c r="K6" s="21">
        <f t="shared" si="1"/>
        <v>1387.152</v>
      </c>
    </row>
    <row r="7" ht="25" customHeight="1" spans="1:11">
      <c r="A7" s="12"/>
      <c r="B7" s="43" t="s">
        <v>191</v>
      </c>
      <c r="C7" s="21"/>
      <c r="D7" s="21"/>
      <c r="E7" s="21"/>
      <c r="F7" s="21"/>
      <c r="G7" s="21">
        <v>0.193035</v>
      </c>
      <c r="H7" s="21">
        <f t="shared" si="0"/>
        <v>926.568</v>
      </c>
      <c r="I7" s="21"/>
      <c r="J7" s="21"/>
      <c r="K7" s="21">
        <f t="shared" si="1"/>
        <v>926.568</v>
      </c>
    </row>
    <row r="8" ht="25" customHeight="1" spans="1:11">
      <c r="A8" s="12"/>
      <c r="B8" s="43" t="s">
        <v>192</v>
      </c>
      <c r="C8" s="21"/>
      <c r="D8" s="21"/>
      <c r="E8" s="21"/>
      <c r="F8" s="21"/>
      <c r="G8" s="21">
        <v>0.639015</v>
      </c>
      <c r="H8" s="21">
        <f t="shared" si="0"/>
        <v>3067.272</v>
      </c>
      <c r="I8" s="21"/>
      <c r="J8" s="21"/>
      <c r="K8" s="21">
        <f t="shared" si="1"/>
        <v>3067.272</v>
      </c>
    </row>
    <row r="9" ht="25" customHeight="1" spans="1:11">
      <c r="A9" s="12"/>
      <c r="B9" s="43" t="s">
        <v>193</v>
      </c>
      <c r="C9" s="21">
        <v>3.92604</v>
      </c>
      <c r="D9" s="21">
        <f>C9*4500</f>
        <v>17667.18</v>
      </c>
      <c r="E9" s="21"/>
      <c r="F9" s="21"/>
      <c r="G9" s="21"/>
      <c r="H9" s="21">
        <f t="shared" si="0"/>
        <v>0</v>
      </c>
      <c r="I9" s="21"/>
      <c r="J9" s="21"/>
      <c r="K9" s="21">
        <f t="shared" si="1"/>
        <v>17667.18</v>
      </c>
    </row>
    <row r="10" ht="25" customHeight="1" spans="1:11">
      <c r="A10" s="12"/>
      <c r="B10" s="43" t="s">
        <v>194</v>
      </c>
      <c r="C10" s="21">
        <v>1.14369</v>
      </c>
      <c r="D10" s="21">
        <f>C10*4500</f>
        <v>5146.605</v>
      </c>
      <c r="E10" s="21"/>
      <c r="F10" s="21"/>
      <c r="G10" s="21"/>
      <c r="H10" s="21">
        <f t="shared" si="0"/>
        <v>0</v>
      </c>
      <c r="I10" s="21"/>
      <c r="J10" s="21"/>
      <c r="K10" s="21">
        <f t="shared" si="1"/>
        <v>5146.605</v>
      </c>
    </row>
    <row r="11" ht="25" customHeight="1" spans="1:11">
      <c r="A11" s="12"/>
      <c r="B11" s="44" t="s">
        <v>195</v>
      </c>
      <c r="C11" s="21"/>
      <c r="D11" s="21"/>
      <c r="E11" s="21"/>
      <c r="F11" s="21"/>
      <c r="G11" s="21">
        <v>0.546525</v>
      </c>
      <c r="H11" s="21">
        <f t="shared" si="0"/>
        <v>2623.32</v>
      </c>
      <c r="I11" s="21"/>
      <c r="J11" s="21"/>
      <c r="K11" s="21">
        <f t="shared" si="1"/>
        <v>2623.32</v>
      </c>
    </row>
    <row r="12" ht="25" customHeight="1" spans="1:11">
      <c r="A12" s="16" t="s">
        <v>14</v>
      </c>
      <c r="B12" s="45"/>
      <c r="C12" s="42">
        <f>SUM(C4:C11)</f>
        <v>11.66838</v>
      </c>
      <c r="D12" s="42">
        <f>SUM(D4:D11)</f>
        <v>52507.71</v>
      </c>
      <c r="E12" s="42"/>
      <c r="F12" s="42"/>
      <c r="G12" s="42">
        <f>SUM(G4:G11)</f>
        <v>2.20974</v>
      </c>
      <c r="H12" s="42">
        <f>SUM(H4:H11)</f>
        <v>10606.752</v>
      </c>
      <c r="I12" s="42"/>
      <c r="J12" s="42"/>
      <c r="K12" s="42">
        <f>SUM(K4:K11)</f>
        <v>63114.462</v>
      </c>
    </row>
  </sheetData>
  <mergeCells count="3">
    <mergeCell ref="A1:K1"/>
    <mergeCell ref="G2:K2"/>
    <mergeCell ref="A12:B12"/>
  </mergeCells>
  <pageMargins left="0.75" right="0.75" top="1" bottom="1" header="0.5" footer="0.5"/>
  <pageSetup paperSize="9" scale="81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A1" sqref="A1:K1"/>
    </sheetView>
  </sheetViews>
  <sheetFormatPr defaultColWidth="9" defaultRowHeight="13.5" outlineLevelRow="5"/>
  <cols>
    <col min="1" max="1" width="5.25" style="2" customWidth="1"/>
    <col min="2" max="2" width="9" style="2"/>
    <col min="3" max="3" width="11.625" style="2"/>
    <col min="4" max="4" width="12.875" style="2"/>
    <col min="5" max="10" width="9" style="2"/>
    <col min="11" max="11" width="12.875" style="2"/>
    <col min="12" max="16384" width="9" style="2"/>
  </cols>
  <sheetData>
    <row r="1" ht="60" customHeight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6"/>
      <c r="F2" s="5" t="s">
        <v>1</v>
      </c>
      <c r="G2" s="5"/>
      <c r="H2" s="5"/>
      <c r="I2" s="5"/>
      <c r="J2" s="5"/>
      <c r="K2" s="5"/>
    </row>
    <row r="3" ht="57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39" customHeight="1" spans="1:11">
      <c r="A4" s="12">
        <v>1</v>
      </c>
      <c r="B4" s="24" t="s">
        <v>196</v>
      </c>
      <c r="C4" s="26">
        <v>14.42226</v>
      </c>
      <c r="D4" s="21">
        <f>C4*4500</f>
        <v>64900.17</v>
      </c>
      <c r="E4" s="21"/>
      <c r="F4" s="21"/>
      <c r="G4" s="21"/>
      <c r="H4" s="21"/>
      <c r="I4" s="21"/>
      <c r="J4" s="21"/>
      <c r="K4" s="21">
        <f>D4</f>
        <v>64900.17</v>
      </c>
    </row>
    <row r="5" ht="39" customHeight="1" spans="1:11">
      <c r="A5" s="12">
        <v>5</v>
      </c>
      <c r="B5" s="24" t="s">
        <v>197</v>
      </c>
      <c r="C5" s="26">
        <v>1.100415</v>
      </c>
      <c r="D5" s="21">
        <f>C5*4500</f>
        <v>4951.8675</v>
      </c>
      <c r="E5" s="21"/>
      <c r="F5" s="21"/>
      <c r="G5" s="21"/>
      <c r="H5" s="21"/>
      <c r="I5" s="21"/>
      <c r="J5" s="21"/>
      <c r="K5" s="21">
        <f>D5</f>
        <v>4951.8675</v>
      </c>
    </row>
    <row r="6" s="1" customFormat="1" ht="30" customHeight="1" spans="1:11">
      <c r="A6" s="16" t="s">
        <v>14</v>
      </c>
      <c r="B6" s="45"/>
      <c r="C6" s="42">
        <f>SUM(C4:C5)</f>
        <v>15.522675</v>
      </c>
      <c r="D6" s="42">
        <f>SUM(D4:D5)</f>
        <v>69852.0375</v>
      </c>
      <c r="E6" s="42"/>
      <c r="F6" s="42"/>
      <c r="G6" s="42"/>
      <c r="H6" s="42"/>
      <c r="I6" s="42"/>
      <c r="J6" s="42"/>
      <c r="K6" s="42">
        <f>SUM(K4:K5)</f>
        <v>69852.0375</v>
      </c>
    </row>
  </sheetData>
  <mergeCells count="3">
    <mergeCell ref="A1:K1"/>
    <mergeCell ref="F2:K2"/>
    <mergeCell ref="A6:B6"/>
  </mergeCells>
  <pageMargins left="0.75" right="0.75" top="1" bottom="1" header="0.5" footer="0.5"/>
  <pageSetup paperSize="9" scale="83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selection activeCell="A1" sqref="A1:K1"/>
    </sheetView>
  </sheetViews>
  <sheetFormatPr defaultColWidth="9" defaultRowHeight="13.5"/>
  <cols>
    <col min="1" max="1" width="5.625" style="2" customWidth="1"/>
    <col min="2" max="2" width="9" style="2"/>
    <col min="3" max="3" width="9.25" style="2"/>
    <col min="4" max="4" width="12.875" style="2"/>
    <col min="5" max="7" width="9" style="2"/>
    <col min="8" max="8" width="10.375" style="2"/>
    <col min="9" max="9" width="9" style="2"/>
    <col min="10" max="10" width="11.625" style="2"/>
    <col min="11" max="11" width="12.875" style="2"/>
    <col min="12" max="16384" width="9" style="2"/>
  </cols>
  <sheetData>
    <row r="1" ht="65" customHeight="1" spans="1:11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6"/>
      <c r="F2" s="5"/>
      <c r="G2" s="7" t="s">
        <v>1</v>
      </c>
      <c r="H2" s="7"/>
      <c r="I2" s="7"/>
      <c r="J2" s="7"/>
      <c r="K2" s="7"/>
    </row>
    <row r="3" ht="57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25" customHeight="1" spans="1:11">
      <c r="A4" s="12">
        <v>1</v>
      </c>
      <c r="B4" s="24" t="s">
        <v>198</v>
      </c>
      <c r="C4" s="21">
        <v>4.080075</v>
      </c>
      <c r="D4" s="21">
        <f t="shared" ref="D4:D27" si="0">C4*4500</f>
        <v>18360.3375</v>
      </c>
      <c r="E4" s="21"/>
      <c r="F4" s="21"/>
      <c r="G4" s="37"/>
      <c r="H4" s="21"/>
      <c r="I4" s="37"/>
      <c r="J4" s="21"/>
      <c r="K4" s="21">
        <f t="shared" ref="K4:K28" si="1">J4+H4+F4+D4</f>
        <v>18360.3375</v>
      </c>
    </row>
    <row r="5" ht="25" customHeight="1" spans="1:11">
      <c r="A5" s="12">
        <v>2</v>
      </c>
      <c r="B5" s="24" t="s">
        <v>199</v>
      </c>
      <c r="C5" s="21">
        <v>0.552165</v>
      </c>
      <c r="D5" s="21">
        <f t="shared" si="0"/>
        <v>2484.7425</v>
      </c>
      <c r="E5" s="21"/>
      <c r="F5" s="21"/>
      <c r="G5" s="37"/>
      <c r="H5" s="21"/>
      <c r="I5" s="37"/>
      <c r="J5" s="21"/>
      <c r="K5" s="21">
        <f t="shared" si="1"/>
        <v>2484.7425</v>
      </c>
    </row>
    <row r="6" ht="25" customHeight="1" spans="1:11">
      <c r="A6" s="12">
        <v>3</v>
      </c>
      <c r="B6" s="24" t="s">
        <v>200</v>
      </c>
      <c r="C6" s="21">
        <v>0.22956</v>
      </c>
      <c r="D6" s="21">
        <f t="shared" si="0"/>
        <v>1033.02</v>
      </c>
      <c r="E6" s="21"/>
      <c r="F6" s="21"/>
      <c r="G6" s="37"/>
      <c r="H6" s="21"/>
      <c r="I6" s="37">
        <v>0.13083</v>
      </c>
      <c r="J6" s="21">
        <f t="shared" ref="J6:J20" si="2">I6*1800</f>
        <v>235.494</v>
      </c>
      <c r="K6" s="21">
        <f t="shared" si="1"/>
        <v>1268.514</v>
      </c>
    </row>
    <row r="7" ht="25" customHeight="1" spans="1:11">
      <c r="A7" s="12">
        <v>4</v>
      </c>
      <c r="B7" s="24" t="s">
        <v>201</v>
      </c>
      <c r="C7" s="21">
        <v>0.2508</v>
      </c>
      <c r="D7" s="21">
        <f t="shared" si="0"/>
        <v>1128.6</v>
      </c>
      <c r="E7" s="21"/>
      <c r="F7" s="21"/>
      <c r="G7" s="37"/>
      <c r="H7" s="21"/>
      <c r="I7" s="37"/>
      <c r="J7" s="21">
        <f t="shared" si="2"/>
        <v>0</v>
      </c>
      <c r="K7" s="21">
        <f t="shared" si="1"/>
        <v>1128.6</v>
      </c>
    </row>
    <row r="8" ht="25" customHeight="1" spans="1:11">
      <c r="A8" s="12">
        <v>5</v>
      </c>
      <c r="B8" s="24" t="s">
        <v>202</v>
      </c>
      <c r="C8" s="21">
        <v>0.779535</v>
      </c>
      <c r="D8" s="21">
        <f t="shared" si="0"/>
        <v>3507.9075</v>
      </c>
      <c r="E8" s="21"/>
      <c r="F8" s="21"/>
      <c r="G8" s="37"/>
      <c r="H8" s="21"/>
      <c r="I8" s="37"/>
      <c r="J8" s="21">
        <f t="shared" si="2"/>
        <v>0</v>
      </c>
      <c r="K8" s="21">
        <f t="shared" si="1"/>
        <v>3507.9075</v>
      </c>
    </row>
    <row r="9" ht="25" customHeight="1" spans="1:11">
      <c r="A9" s="12">
        <v>6</v>
      </c>
      <c r="B9" s="24" t="s">
        <v>203</v>
      </c>
      <c r="C9" s="21">
        <v>0.035532</v>
      </c>
      <c r="D9" s="21">
        <f t="shared" si="0"/>
        <v>159.894</v>
      </c>
      <c r="E9" s="21"/>
      <c r="F9" s="21"/>
      <c r="G9" s="37"/>
      <c r="H9" s="21"/>
      <c r="I9" s="37"/>
      <c r="J9" s="21">
        <f t="shared" si="2"/>
        <v>0</v>
      </c>
      <c r="K9" s="21">
        <f t="shared" si="1"/>
        <v>159.894</v>
      </c>
    </row>
    <row r="10" ht="25" customHeight="1" spans="1:11">
      <c r="A10" s="12">
        <v>7</v>
      </c>
      <c r="B10" s="24" t="s">
        <v>204</v>
      </c>
      <c r="C10" s="21">
        <v>2.0655225</v>
      </c>
      <c r="D10" s="21">
        <f t="shared" si="0"/>
        <v>9294.85125</v>
      </c>
      <c r="E10" s="21"/>
      <c r="F10" s="21"/>
      <c r="G10" s="37"/>
      <c r="H10" s="21"/>
      <c r="I10" s="37"/>
      <c r="J10" s="21">
        <f t="shared" si="2"/>
        <v>0</v>
      </c>
      <c r="K10" s="21">
        <f t="shared" si="1"/>
        <v>9294.85125</v>
      </c>
    </row>
    <row r="11" ht="25" customHeight="1" spans="1:11">
      <c r="A11" s="12">
        <v>8</v>
      </c>
      <c r="B11" s="24" t="s">
        <v>205</v>
      </c>
      <c r="C11" s="21">
        <v>1.4295</v>
      </c>
      <c r="D11" s="21">
        <f t="shared" si="0"/>
        <v>6432.75</v>
      </c>
      <c r="E11" s="21"/>
      <c r="F11" s="21"/>
      <c r="H11" s="21"/>
      <c r="I11" s="37"/>
      <c r="J11" s="21">
        <f t="shared" si="2"/>
        <v>0</v>
      </c>
      <c r="K11" s="21">
        <f t="shared" si="1"/>
        <v>6432.75</v>
      </c>
    </row>
    <row r="12" ht="25" customHeight="1" spans="1:11">
      <c r="A12" s="12">
        <v>9</v>
      </c>
      <c r="B12" s="24" t="s">
        <v>206</v>
      </c>
      <c r="C12" s="21">
        <v>0.257895</v>
      </c>
      <c r="D12" s="21">
        <f t="shared" si="0"/>
        <v>1160.5275</v>
      </c>
      <c r="E12" s="21"/>
      <c r="F12" s="21"/>
      <c r="G12" s="37"/>
      <c r="H12" s="21"/>
      <c r="I12" s="37"/>
      <c r="J12" s="21">
        <f t="shared" si="2"/>
        <v>0</v>
      </c>
      <c r="K12" s="21">
        <f t="shared" si="1"/>
        <v>1160.5275</v>
      </c>
    </row>
    <row r="13" ht="25" customHeight="1" spans="1:11">
      <c r="A13" s="12">
        <v>10</v>
      </c>
      <c r="B13" s="24" t="s">
        <v>207</v>
      </c>
      <c r="C13" s="21">
        <v>0.211845</v>
      </c>
      <c r="D13" s="21">
        <f t="shared" si="0"/>
        <v>953.3025</v>
      </c>
      <c r="E13" s="21"/>
      <c r="F13" s="21"/>
      <c r="G13" s="37"/>
      <c r="H13" s="21"/>
      <c r="I13" s="37"/>
      <c r="J13" s="21">
        <f t="shared" si="2"/>
        <v>0</v>
      </c>
      <c r="K13" s="21">
        <f t="shared" si="1"/>
        <v>953.3025</v>
      </c>
    </row>
    <row r="14" ht="25" customHeight="1" spans="1:11">
      <c r="A14" s="12">
        <v>11</v>
      </c>
      <c r="B14" s="24" t="s">
        <v>208</v>
      </c>
      <c r="C14" s="21">
        <v>0.098085</v>
      </c>
      <c r="D14" s="21">
        <f t="shared" si="0"/>
        <v>441.3825</v>
      </c>
      <c r="E14" s="21"/>
      <c r="F14" s="21"/>
      <c r="G14" s="37"/>
      <c r="H14" s="21"/>
      <c r="I14" s="37"/>
      <c r="J14" s="21">
        <f t="shared" si="2"/>
        <v>0</v>
      </c>
      <c r="K14" s="21">
        <f t="shared" si="1"/>
        <v>441.3825</v>
      </c>
    </row>
    <row r="15" ht="25" customHeight="1" spans="1:11">
      <c r="A15" s="12">
        <v>12</v>
      </c>
      <c r="B15" s="46" t="s">
        <v>209</v>
      </c>
      <c r="C15" s="21">
        <v>1.329555</v>
      </c>
      <c r="D15" s="21">
        <f t="shared" si="0"/>
        <v>5982.9975</v>
      </c>
      <c r="E15" s="21"/>
      <c r="F15" s="21"/>
      <c r="G15" s="37"/>
      <c r="H15" s="21"/>
      <c r="I15" s="37"/>
      <c r="J15" s="21">
        <f t="shared" si="2"/>
        <v>0</v>
      </c>
      <c r="K15" s="21">
        <f t="shared" si="1"/>
        <v>5982.9975</v>
      </c>
    </row>
    <row r="16" ht="25" customHeight="1" spans="1:11">
      <c r="A16" s="12">
        <v>13</v>
      </c>
      <c r="B16" s="24" t="s">
        <v>210</v>
      </c>
      <c r="C16" s="21">
        <v>0.0850125</v>
      </c>
      <c r="D16" s="21">
        <f t="shared" si="0"/>
        <v>382.55625</v>
      </c>
      <c r="E16" s="21"/>
      <c r="F16" s="21"/>
      <c r="G16" s="37"/>
      <c r="H16" s="21"/>
      <c r="I16" s="37"/>
      <c r="J16" s="21">
        <f t="shared" si="2"/>
        <v>0</v>
      </c>
      <c r="K16" s="21">
        <f t="shared" si="1"/>
        <v>382.55625</v>
      </c>
    </row>
    <row r="17" ht="25" customHeight="1" spans="1:11">
      <c r="A17" s="12">
        <v>14</v>
      </c>
      <c r="B17" s="24" t="s">
        <v>211</v>
      </c>
      <c r="C17" s="21">
        <v>0.628515</v>
      </c>
      <c r="D17" s="21">
        <f t="shared" si="0"/>
        <v>2828.3175</v>
      </c>
      <c r="E17" s="21"/>
      <c r="F17" s="21"/>
      <c r="G17" s="37"/>
      <c r="H17" s="21"/>
      <c r="I17" s="37"/>
      <c r="J17" s="21">
        <f t="shared" si="2"/>
        <v>0</v>
      </c>
      <c r="K17" s="21">
        <f t="shared" si="1"/>
        <v>2828.3175</v>
      </c>
    </row>
    <row r="18" ht="25" customHeight="1" spans="1:11">
      <c r="A18" s="12">
        <v>15</v>
      </c>
      <c r="B18" s="24" t="s">
        <v>212</v>
      </c>
      <c r="C18" s="21"/>
      <c r="D18" s="21">
        <f t="shared" si="0"/>
        <v>0</v>
      </c>
      <c r="E18" s="21"/>
      <c r="F18" s="21"/>
      <c r="G18" s="37"/>
      <c r="H18" s="21"/>
      <c r="I18" s="37">
        <v>0.251835</v>
      </c>
      <c r="J18" s="21">
        <f t="shared" si="2"/>
        <v>453.303</v>
      </c>
      <c r="K18" s="21">
        <f t="shared" si="1"/>
        <v>453.303</v>
      </c>
    </row>
    <row r="19" ht="25" customHeight="1" spans="1:11">
      <c r="A19" s="12">
        <v>16</v>
      </c>
      <c r="B19" s="24" t="s">
        <v>213</v>
      </c>
      <c r="C19" s="21">
        <v>0.339375</v>
      </c>
      <c r="D19" s="21">
        <f t="shared" si="0"/>
        <v>1527.1875</v>
      </c>
      <c r="E19" s="21"/>
      <c r="F19" s="21"/>
      <c r="G19" s="37"/>
      <c r="H19" s="21"/>
      <c r="I19" s="37">
        <v>0.05751</v>
      </c>
      <c r="J19" s="21">
        <f t="shared" si="2"/>
        <v>103.518</v>
      </c>
      <c r="K19" s="21">
        <f t="shared" si="1"/>
        <v>1630.7055</v>
      </c>
    </row>
    <row r="20" ht="25" customHeight="1" spans="1:11">
      <c r="A20" s="12">
        <v>17</v>
      </c>
      <c r="B20" s="24" t="s">
        <v>214</v>
      </c>
      <c r="C20" s="21">
        <v>0.519045</v>
      </c>
      <c r="D20" s="21">
        <f t="shared" si="0"/>
        <v>2335.7025</v>
      </c>
      <c r="E20" s="21"/>
      <c r="F20" s="21"/>
      <c r="G20" s="37">
        <v>0.0507</v>
      </c>
      <c r="H20" s="21">
        <f>G20*4800</f>
        <v>243.36</v>
      </c>
      <c r="I20" s="37">
        <v>0.125085</v>
      </c>
      <c r="J20" s="21">
        <f t="shared" si="2"/>
        <v>225.153</v>
      </c>
      <c r="K20" s="21">
        <f t="shared" si="1"/>
        <v>2804.2155</v>
      </c>
    </row>
    <row r="21" ht="25" customHeight="1" spans="1:11">
      <c r="A21" s="12">
        <v>18</v>
      </c>
      <c r="B21" s="24" t="s">
        <v>215</v>
      </c>
      <c r="C21" s="21">
        <v>0.667281</v>
      </c>
      <c r="D21" s="21">
        <f t="shared" si="0"/>
        <v>3002.7645</v>
      </c>
      <c r="E21" s="21"/>
      <c r="F21" s="21"/>
      <c r="G21" s="37"/>
      <c r="H21" s="21">
        <f>G21*4800</f>
        <v>0</v>
      </c>
      <c r="I21" s="37"/>
      <c r="J21" s="21"/>
      <c r="K21" s="21">
        <f t="shared" si="1"/>
        <v>3002.7645</v>
      </c>
    </row>
    <row r="22" ht="25" customHeight="1" spans="1:11">
      <c r="A22" s="12">
        <v>19</v>
      </c>
      <c r="B22" s="24" t="s">
        <v>216</v>
      </c>
      <c r="C22" s="21">
        <v>0.073125</v>
      </c>
      <c r="D22" s="21">
        <f t="shared" si="0"/>
        <v>329.0625</v>
      </c>
      <c r="E22" s="21"/>
      <c r="F22" s="21"/>
      <c r="G22" s="37"/>
      <c r="H22" s="21">
        <f>G22*4800</f>
        <v>0</v>
      </c>
      <c r="I22" s="37"/>
      <c r="J22" s="21"/>
      <c r="K22" s="21">
        <f t="shared" si="1"/>
        <v>329.0625</v>
      </c>
    </row>
    <row r="23" ht="25" customHeight="1" spans="1:11">
      <c r="A23" s="12">
        <v>20</v>
      </c>
      <c r="B23" s="24" t="s">
        <v>217</v>
      </c>
      <c r="C23" s="21"/>
      <c r="D23" s="21">
        <f t="shared" si="0"/>
        <v>0</v>
      </c>
      <c r="E23" s="21"/>
      <c r="F23" s="21"/>
      <c r="G23" s="37">
        <v>0.105855</v>
      </c>
      <c r="H23" s="21">
        <f>G23*4800</f>
        <v>508.104</v>
      </c>
      <c r="I23" s="37"/>
      <c r="J23" s="21"/>
      <c r="K23" s="21">
        <f t="shared" si="1"/>
        <v>508.104</v>
      </c>
    </row>
    <row r="24" ht="25" customHeight="1" spans="1:11">
      <c r="A24" s="12">
        <v>21</v>
      </c>
      <c r="B24" s="24" t="s">
        <v>218</v>
      </c>
      <c r="C24" s="21">
        <v>1.616145</v>
      </c>
      <c r="D24" s="21">
        <f t="shared" si="0"/>
        <v>7272.6525</v>
      </c>
      <c r="E24" s="21"/>
      <c r="F24" s="21"/>
      <c r="G24" s="21"/>
      <c r="H24" s="21"/>
      <c r="I24" s="37"/>
      <c r="J24" s="21"/>
      <c r="K24" s="21">
        <f t="shared" si="1"/>
        <v>7272.6525</v>
      </c>
    </row>
    <row r="25" ht="25" customHeight="1" spans="1:11">
      <c r="A25" s="12">
        <v>22</v>
      </c>
      <c r="B25" s="24" t="s">
        <v>219</v>
      </c>
      <c r="C25" s="21">
        <v>0.158925</v>
      </c>
      <c r="D25" s="21">
        <f t="shared" si="0"/>
        <v>715.1625</v>
      </c>
      <c r="E25" s="21"/>
      <c r="F25" s="21"/>
      <c r="G25" s="21"/>
      <c r="H25" s="21"/>
      <c r="I25" s="37"/>
      <c r="J25" s="21"/>
      <c r="K25" s="21">
        <f t="shared" si="1"/>
        <v>715.1625</v>
      </c>
    </row>
    <row r="26" ht="25" customHeight="1" spans="1:11">
      <c r="A26" s="12">
        <v>23</v>
      </c>
      <c r="B26" s="24" t="s">
        <v>220</v>
      </c>
      <c r="C26" s="21">
        <v>0.155865</v>
      </c>
      <c r="D26" s="21">
        <f t="shared" si="0"/>
        <v>701.3925</v>
      </c>
      <c r="E26" s="21"/>
      <c r="F26" s="21"/>
      <c r="G26" s="21"/>
      <c r="H26" s="21"/>
      <c r="I26" s="37"/>
      <c r="J26" s="21"/>
      <c r="K26" s="21">
        <f t="shared" si="1"/>
        <v>701.3925</v>
      </c>
    </row>
    <row r="27" ht="25" customHeight="1" spans="1:11">
      <c r="A27" s="12">
        <v>24</v>
      </c>
      <c r="B27" s="24" t="s">
        <v>221</v>
      </c>
      <c r="C27" s="21">
        <v>0.019215</v>
      </c>
      <c r="D27" s="21">
        <f t="shared" si="0"/>
        <v>86.4675</v>
      </c>
      <c r="E27" s="21"/>
      <c r="F27" s="21"/>
      <c r="G27" s="21"/>
      <c r="H27" s="21"/>
      <c r="I27" s="37"/>
      <c r="J27" s="21"/>
      <c r="K27" s="21">
        <f t="shared" si="1"/>
        <v>86.4675</v>
      </c>
    </row>
    <row r="28" ht="25" customHeight="1" spans="1:11">
      <c r="A28" s="12">
        <v>25</v>
      </c>
      <c r="B28" s="24" t="s">
        <v>222</v>
      </c>
      <c r="C28" s="21"/>
      <c r="D28" s="21"/>
      <c r="E28" s="21"/>
      <c r="F28" s="21"/>
      <c r="G28" s="21"/>
      <c r="H28" s="21"/>
      <c r="I28" s="37">
        <v>0.248895</v>
      </c>
      <c r="J28" s="21">
        <f>I28*1800</f>
        <v>448.011</v>
      </c>
      <c r="K28" s="21">
        <f t="shared" si="1"/>
        <v>448.011</v>
      </c>
    </row>
    <row r="29" s="1" customFormat="1" ht="25" customHeight="1" spans="1:11">
      <c r="A29" s="16" t="s">
        <v>14</v>
      </c>
      <c r="B29" s="45"/>
      <c r="C29" s="42">
        <f>SUM(C4:C28)</f>
        <v>15.582573</v>
      </c>
      <c r="D29" s="42">
        <f>SUM(D4:D28)</f>
        <v>70121.5785</v>
      </c>
      <c r="E29" s="42"/>
      <c r="F29" s="42"/>
      <c r="G29" s="42">
        <f>SUM(G4:G28)</f>
        <v>0.156555</v>
      </c>
      <c r="H29" s="42">
        <f>SUM(H4:H28)</f>
        <v>751.464</v>
      </c>
      <c r="I29" s="42">
        <f>SUM(I4:I28)</f>
        <v>0.814155</v>
      </c>
      <c r="J29" s="42">
        <f>SUM(J4:J28)</f>
        <v>1465.479</v>
      </c>
      <c r="K29" s="42">
        <f>SUM(K4:K28)</f>
        <v>72338.5215</v>
      </c>
    </row>
  </sheetData>
  <mergeCells count="3">
    <mergeCell ref="A1:K1"/>
    <mergeCell ref="G2:K2"/>
    <mergeCell ref="A29:B29"/>
  </mergeCells>
  <pageMargins left="0.75" right="0.75" top="1" bottom="1" header="0.5" footer="0.5"/>
  <pageSetup paperSize="9" scale="81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workbookViewId="0">
      <selection activeCell="A1" sqref="A1:K1"/>
    </sheetView>
  </sheetViews>
  <sheetFormatPr defaultColWidth="9" defaultRowHeight="13.5"/>
  <cols>
    <col min="1" max="1" width="6" style="2" customWidth="1"/>
    <col min="2" max="2" width="9" style="2"/>
    <col min="3" max="3" width="9.25" style="2"/>
    <col min="4" max="4" width="10.375" style="2"/>
    <col min="5" max="7" width="9.25" style="2"/>
    <col min="8" max="8" width="10.375" style="2"/>
    <col min="9" max="11" width="11.625" style="2"/>
    <col min="12" max="16384" width="9" style="2"/>
  </cols>
  <sheetData>
    <row r="1" ht="52" customHeight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6"/>
      <c r="F2" s="5"/>
      <c r="G2" s="7" t="s">
        <v>1</v>
      </c>
      <c r="H2" s="7"/>
      <c r="I2" s="7"/>
      <c r="J2" s="7"/>
      <c r="K2" s="7"/>
    </row>
    <row r="3" ht="42.75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25" customHeight="1" spans="1:11">
      <c r="A4" s="12">
        <v>1</v>
      </c>
      <c r="B4" s="43" t="s">
        <v>223</v>
      </c>
      <c r="C4" s="41"/>
      <c r="D4" s="12">
        <f t="shared" ref="D4:D15" si="0">C4*4500</f>
        <v>0</v>
      </c>
      <c r="E4" s="12"/>
      <c r="F4" s="12"/>
      <c r="G4" s="41"/>
      <c r="H4" s="12"/>
      <c r="I4" s="41">
        <v>0.415995</v>
      </c>
      <c r="J4" s="12">
        <f t="shared" ref="J4:J16" si="1">I4*1800</f>
        <v>748.791</v>
      </c>
      <c r="K4" s="12">
        <f t="shared" ref="K4:K16" si="2">J4+H4+F4+D4</f>
        <v>748.791</v>
      </c>
    </row>
    <row r="5" ht="25" customHeight="1" spans="1:11">
      <c r="A5" s="12">
        <v>2</v>
      </c>
      <c r="B5" s="43" t="s">
        <v>224</v>
      </c>
      <c r="C5" s="41"/>
      <c r="D5" s="12">
        <f t="shared" si="0"/>
        <v>0</v>
      </c>
      <c r="E5" s="12"/>
      <c r="F5" s="12"/>
      <c r="G5" s="41"/>
      <c r="H5" s="12"/>
      <c r="I5" s="41">
        <v>0.64095</v>
      </c>
      <c r="J5" s="12">
        <f t="shared" si="1"/>
        <v>1153.71</v>
      </c>
      <c r="K5" s="12">
        <f t="shared" si="2"/>
        <v>1153.71</v>
      </c>
    </row>
    <row r="6" ht="25" customHeight="1" spans="1:11">
      <c r="A6" s="12">
        <v>3</v>
      </c>
      <c r="B6" s="43" t="s">
        <v>225</v>
      </c>
      <c r="C6" s="41">
        <v>0.59547</v>
      </c>
      <c r="D6" s="12">
        <f t="shared" si="0"/>
        <v>2679.615</v>
      </c>
      <c r="E6" s="12"/>
      <c r="F6" s="12"/>
      <c r="G6" s="41"/>
      <c r="H6" s="12"/>
      <c r="I6" s="41">
        <v>1.030965</v>
      </c>
      <c r="J6" s="12">
        <f t="shared" si="1"/>
        <v>1855.737</v>
      </c>
      <c r="K6" s="12">
        <f t="shared" si="2"/>
        <v>4535.352</v>
      </c>
    </row>
    <row r="7" ht="25" customHeight="1" spans="1:11">
      <c r="A7" s="12">
        <v>4</v>
      </c>
      <c r="B7" s="43" t="s">
        <v>226</v>
      </c>
      <c r="C7" s="41"/>
      <c r="D7" s="12">
        <f t="shared" si="0"/>
        <v>0</v>
      </c>
      <c r="E7" s="41">
        <v>0.64812</v>
      </c>
      <c r="F7" s="12">
        <f>E7*4500</f>
        <v>2916.54</v>
      </c>
      <c r="G7" s="41"/>
      <c r="H7" s="12"/>
      <c r="I7" s="41"/>
      <c r="J7" s="12">
        <f t="shared" si="1"/>
        <v>0</v>
      </c>
      <c r="K7" s="12">
        <f t="shared" si="2"/>
        <v>2916.54</v>
      </c>
    </row>
    <row r="8" ht="25" customHeight="1" spans="1:11">
      <c r="A8" s="12">
        <v>5</v>
      </c>
      <c r="B8" s="43" t="s">
        <v>227</v>
      </c>
      <c r="C8" s="41">
        <v>2.57124</v>
      </c>
      <c r="D8" s="12">
        <f t="shared" si="0"/>
        <v>11570.58</v>
      </c>
      <c r="E8" s="12"/>
      <c r="F8" s="12"/>
      <c r="G8" s="41"/>
      <c r="H8" s="12"/>
      <c r="I8" s="41"/>
      <c r="J8" s="12">
        <f t="shared" si="1"/>
        <v>0</v>
      </c>
      <c r="K8" s="12">
        <f t="shared" si="2"/>
        <v>11570.58</v>
      </c>
    </row>
    <row r="9" ht="25" customHeight="1" spans="1:11">
      <c r="A9" s="12">
        <v>6</v>
      </c>
      <c r="B9" s="43" t="s">
        <v>228</v>
      </c>
      <c r="C9" s="41"/>
      <c r="D9" s="12">
        <f t="shared" si="0"/>
        <v>0</v>
      </c>
      <c r="E9" s="12"/>
      <c r="F9" s="12"/>
      <c r="G9" s="41"/>
      <c r="H9" s="12"/>
      <c r="I9" s="41">
        <v>0.922515</v>
      </c>
      <c r="J9" s="12">
        <f t="shared" si="1"/>
        <v>1660.527</v>
      </c>
      <c r="K9" s="12">
        <f t="shared" si="2"/>
        <v>1660.527</v>
      </c>
    </row>
    <row r="10" ht="25" customHeight="1" spans="1:11">
      <c r="A10" s="12">
        <v>7</v>
      </c>
      <c r="B10" s="43" t="s">
        <v>229</v>
      </c>
      <c r="C10" s="41"/>
      <c r="D10" s="12">
        <f t="shared" si="0"/>
        <v>0</v>
      </c>
      <c r="E10" s="12"/>
      <c r="F10" s="12"/>
      <c r="G10" s="41">
        <v>0.22512</v>
      </c>
      <c r="H10" s="12">
        <f t="shared" ref="H10:H12" si="3">G10*4800</f>
        <v>1080.576</v>
      </c>
      <c r="I10" s="41">
        <v>0.01698</v>
      </c>
      <c r="J10" s="12">
        <f t="shared" si="1"/>
        <v>30.564</v>
      </c>
      <c r="K10" s="12">
        <f t="shared" si="2"/>
        <v>1111.14</v>
      </c>
    </row>
    <row r="11" ht="25" customHeight="1" spans="1:11">
      <c r="A11" s="12">
        <v>8</v>
      </c>
      <c r="B11" s="43" t="s">
        <v>230</v>
      </c>
      <c r="C11" s="41"/>
      <c r="D11" s="12">
        <f t="shared" si="0"/>
        <v>0</v>
      </c>
      <c r="E11" s="12"/>
      <c r="F11" s="12"/>
      <c r="G11" s="41"/>
      <c r="H11" s="12">
        <f t="shared" si="3"/>
        <v>0</v>
      </c>
      <c r="I11" s="41">
        <v>2.40936</v>
      </c>
      <c r="J11" s="12">
        <f t="shared" si="1"/>
        <v>4336.848</v>
      </c>
      <c r="K11" s="12">
        <f t="shared" si="2"/>
        <v>4336.848</v>
      </c>
    </row>
    <row r="12" ht="25" customHeight="1" spans="1:11">
      <c r="A12" s="12">
        <v>9</v>
      </c>
      <c r="B12" s="43" t="s">
        <v>231</v>
      </c>
      <c r="C12" s="41">
        <v>2.172855</v>
      </c>
      <c r="D12" s="12">
        <f t="shared" si="0"/>
        <v>9777.8475</v>
      </c>
      <c r="E12" s="12"/>
      <c r="F12" s="12"/>
      <c r="G12" s="41">
        <v>0.05181</v>
      </c>
      <c r="H12" s="12">
        <f t="shared" si="3"/>
        <v>248.688</v>
      </c>
      <c r="I12" s="41">
        <v>4.119405</v>
      </c>
      <c r="J12" s="12">
        <f t="shared" si="1"/>
        <v>7414.929</v>
      </c>
      <c r="K12" s="12">
        <f t="shared" si="2"/>
        <v>17441.4645</v>
      </c>
    </row>
    <row r="13" ht="25" customHeight="1" spans="1:11">
      <c r="A13" s="12">
        <v>10</v>
      </c>
      <c r="B13" s="44" t="s">
        <v>232</v>
      </c>
      <c r="C13" s="41"/>
      <c r="D13" s="12">
        <f t="shared" si="0"/>
        <v>0</v>
      </c>
      <c r="E13" s="12"/>
      <c r="F13" s="12"/>
      <c r="G13" s="12"/>
      <c r="H13" s="12"/>
      <c r="I13" s="41">
        <v>1.350375</v>
      </c>
      <c r="J13" s="12">
        <f t="shared" si="1"/>
        <v>2430.675</v>
      </c>
      <c r="K13" s="12">
        <f t="shared" si="2"/>
        <v>2430.675</v>
      </c>
    </row>
    <row r="14" ht="25" customHeight="1" spans="1:11">
      <c r="A14" s="12">
        <v>11</v>
      </c>
      <c r="B14" s="43" t="s">
        <v>233</v>
      </c>
      <c r="C14" s="41">
        <v>0.589095</v>
      </c>
      <c r="D14" s="12">
        <f t="shared" si="0"/>
        <v>2650.9275</v>
      </c>
      <c r="E14" s="12"/>
      <c r="F14" s="12"/>
      <c r="G14" s="12"/>
      <c r="H14" s="12"/>
      <c r="I14" s="41"/>
      <c r="J14" s="12">
        <f t="shared" si="1"/>
        <v>0</v>
      </c>
      <c r="K14" s="12">
        <f t="shared" si="2"/>
        <v>2650.9275</v>
      </c>
    </row>
    <row r="15" ht="25" customHeight="1" spans="1:11">
      <c r="A15" s="12">
        <v>12</v>
      </c>
      <c r="B15" s="44" t="s">
        <v>234</v>
      </c>
      <c r="C15" s="41"/>
      <c r="D15" s="12">
        <f t="shared" si="0"/>
        <v>0</v>
      </c>
      <c r="E15" s="12"/>
      <c r="F15" s="12"/>
      <c r="G15" s="12"/>
      <c r="H15" s="12"/>
      <c r="I15" s="41">
        <v>2.366265</v>
      </c>
      <c r="J15" s="12">
        <f t="shared" si="1"/>
        <v>4259.277</v>
      </c>
      <c r="K15" s="12">
        <f t="shared" si="2"/>
        <v>4259.277</v>
      </c>
    </row>
    <row r="16" ht="25" customHeight="1" spans="1:11">
      <c r="A16" s="12">
        <v>13</v>
      </c>
      <c r="B16" s="43" t="s">
        <v>235</v>
      </c>
      <c r="C16" s="12"/>
      <c r="D16" s="12"/>
      <c r="E16" s="12"/>
      <c r="F16" s="12"/>
      <c r="G16" s="12"/>
      <c r="H16" s="12"/>
      <c r="I16" s="41">
        <v>1.952985</v>
      </c>
      <c r="J16" s="12">
        <f t="shared" si="1"/>
        <v>3515.373</v>
      </c>
      <c r="K16" s="12">
        <f t="shared" si="2"/>
        <v>3515.373</v>
      </c>
    </row>
    <row r="17" ht="25" customHeight="1" spans="1:11">
      <c r="A17" s="16" t="s">
        <v>14</v>
      </c>
      <c r="B17" s="45"/>
      <c r="C17" s="8">
        <f t="shared" ref="C17:K17" si="4">SUM(C4:C16)</f>
        <v>5.92866</v>
      </c>
      <c r="D17" s="8">
        <f t="shared" si="4"/>
        <v>26678.97</v>
      </c>
      <c r="E17" s="8">
        <f t="shared" si="4"/>
        <v>0.64812</v>
      </c>
      <c r="F17" s="8">
        <f t="shared" si="4"/>
        <v>2916.54</v>
      </c>
      <c r="G17" s="8">
        <f t="shared" si="4"/>
        <v>0.27693</v>
      </c>
      <c r="H17" s="8">
        <f t="shared" si="4"/>
        <v>1329.264</v>
      </c>
      <c r="I17" s="8">
        <f t="shared" si="4"/>
        <v>15.225795</v>
      </c>
      <c r="J17" s="8">
        <f t="shared" si="4"/>
        <v>27406.431</v>
      </c>
      <c r="K17" s="8">
        <f t="shared" si="4"/>
        <v>58331.205</v>
      </c>
    </row>
  </sheetData>
  <mergeCells count="3">
    <mergeCell ref="A1:K1"/>
    <mergeCell ref="G2:K2"/>
    <mergeCell ref="A17:B17"/>
  </mergeCells>
  <pageMargins left="0.75" right="0.75" top="1" bottom="1" header="0.5" footer="0.5"/>
  <pageSetup paperSize="9" scale="81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workbookViewId="0">
      <selection activeCell="A1" sqref="A1:K1"/>
    </sheetView>
  </sheetViews>
  <sheetFormatPr defaultColWidth="9" defaultRowHeight="13.5"/>
  <cols>
    <col min="1" max="1" width="5.25" style="2" customWidth="1"/>
    <col min="2" max="2" width="9" style="2"/>
    <col min="3" max="3" width="9.25" style="2"/>
    <col min="4" max="4" width="12.875" style="2"/>
    <col min="5" max="7" width="9" style="2"/>
    <col min="8" max="8" width="11.625" style="2"/>
    <col min="9" max="9" width="9.25" style="2"/>
    <col min="10" max="10" width="12.875" style="2"/>
    <col min="11" max="11" width="14.125" style="2"/>
    <col min="12" max="16384" width="9" style="2"/>
  </cols>
  <sheetData>
    <row r="1" ht="66" customHeight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6"/>
      <c r="F2" s="5" t="s">
        <v>1</v>
      </c>
      <c r="G2" s="5"/>
      <c r="H2" s="5"/>
      <c r="I2" s="5"/>
      <c r="J2" s="5"/>
      <c r="K2" s="5"/>
    </row>
    <row r="3" ht="42.75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25" customHeight="1" spans="1:11">
      <c r="A4" s="12">
        <v>1</v>
      </c>
      <c r="B4" s="40" t="s">
        <v>236</v>
      </c>
      <c r="C4" s="41">
        <v>1.37889</v>
      </c>
      <c r="D4" s="21">
        <f t="shared" ref="D4:D26" si="0">C4*4500</f>
        <v>6205.005</v>
      </c>
      <c r="E4" s="21"/>
      <c r="F4" s="21"/>
      <c r="G4" s="41"/>
      <c r="H4" s="21"/>
      <c r="I4" s="41">
        <v>0.33789</v>
      </c>
      <c r="J4" s="21">
        <f t="shared" ref="J4:J25" si="1">I4*1800</f>
        <v>608.202</v>
      </c>
      <c r="K4" s="21">
        <f t="shared" ref="K4:K26" si="2">J4+H4+D4</f>
        <v>6813.207</v>
      </c>
    </row>
    <row r="5" ht="25" customHeight="1" spans="1:11">
      <c r="A5" s="12">
        <v>2</v>
      </c>
      <c r="B5" s="40" t="s">
        <v>237</v>
      </c>
      <c r="C5" s="41">
        <v>0.885764999999998</v>
      </c>
      <c r="D5" s="21">
        <f t="shared" si="0"/>
        <v>3985.94249999999</v>
      </c>
      <c r="E5" s="21"/>
      <c r="F5" s="21"/>
      <c r="G5" s="41"/>
      <c r="H5" s="21"/>
      <c r="I5" s="41"/>
      <c r="J5" s="21">
        <f t="shared" si="1"/>
        <v>0</v>
      </c>
      <c r="K5" s="21">
        <f t="shared" si="2"/>
        <v>3985.94249999999</v>
      </c>
    </row>
    <row r="6" ht="25" customHeight="1" spans="1:11">
      <c r="A6" s="12">
        <v>3</v>
      </c>
      <c r="B6" s="40" t="s">
        <v>238</v>
      </c>
      <c r="C6" s="41">
        <v>0.538544999999998</v>
      </c>
      <c r="D6" s="21">
        <f t="shared" si="0"/>
        <v>2423.45249999999</v>
      </c>
      <c r="E6" s="21"/>
      <c r="F6" s="21"/>
      <c r="G6" s="41">
        <v>0.28911</v>
      </c>
      <c r="H6" s="21">
        <f t="shared" ref="H6:H24" si="3">G6*4800</f>
        <v>1387.728</v>
      </c>
      <c r="I6" s="41">
        <v>2.012115</v>
      </c>
      <c r="J6" s="21">
        <f t="shared" si="1"/>
        <v>3621.807</v>
      </c>
      <c r="K6" s="21">
        <f t="shared" si="2"/>
        <v>7432.98749999999</v>
      </c>
    </row>
    <row r="7" ht="25" customHeight="1" spans="1:11">
      <c r="A7" s="12">
        <v>4</v>
      </c>
      <c r="B7" s="40" t="s">
        <v>239</v>
      </c>
      <c r="C7" s="41">
        <v>0.0694949999999998</v>
      </c>
      <c r="D7" s="21">
        <f t="shared" si="0"/>
        <v>312.727499999999</v>
      </c>
      <c r="E7" s="21"/>
      <c r="F7" s="21"/>
      <c r="G7" s="41">
        <v>0.404354999999999</v>
      </c>
      <c r="H7" s="21">
        <f t="shared" si="3"/>
        <v>1940.904</v>
      </c>
      <c r="I7" s="41"/>
      <c r="J7" s="21">
        <f t="shared" si="1"/>
        <v>0</v>
      </c>
      <c r="K7" s="21">
        <f t="shared" si="2"/>
        <v>2253.63149999999</v>
      </c>
    </row>
    <row r="8" ht="25" customHeight="1" spans="1:11">
      <c r="A8" s="12">
        <v>5</v>
      </c>
      <c r="B8" s="40" t="s">
        <v>240</v>
      </c>
      <c r="C8" s="41">
        <v>1.970115</v>
      </c>
      <c r="D8" s="21">
        <f t="shared" si="0"/>
        <v>8865.5175</v>
      </c>
      <c r="E8" s="21"/>
      <c r="F8" s="21"/>
      <c r="G8" s="41"/>
      <c r="H8" s="21">
        <f t="shared" si="3"/>
        <v>0</v>
      </c>
      <c r="I8" s="41"/>
      <c r="J8" s="21">
        <f t="shared" si="1"/>
        <v>0</v>
      </c>
      <c r="K8" s="21">
        <f t="shared" si="2"/>
        <v>8865.5175</v>
      </c>
    </row>
    <row r="9" ht="25" customHeight="1" spans="1:11">
      <c r="A9" s="12">
        <v>6</v>
      </c>
      <c r="B9" s="40" t="s">
        <v>241</v>
      </c>
      <c r="C9" s="41">
        <v>0.649035</v>
      </c>
      <c r="D9" s="21">
        <f t="shared" si="0"/>
        <v>2920.6575</v>
      </c>
      <c r="E9" s="21"/>
      <c r="F9" s="21"/>
      <c r="G9" s="41"/>
      <c r="H9" s="21">
        <f t="shared" si="3"/>
        <v>0</v>
      </c>
      <c r="I9" s="41"/>
      <c r="J9" s="21">
        <f t="shared" si="1"/>
        <v>0</v>
      </c>
      <c r="K9" s="21">
        <f t="shared" si="2"/>
        <v>2920.6575</v>
      </c>
    </row>
    <row r="10" ht="25" customHeight="1" spans="1:11">
      <c r="A10" s="12">
        <v>7</v>
      </c>
      <c r="B10" s="40" t="s">
        <v>242</v>
      </c>
      <c r="C10" s="41">
        <v>0.43719</v>
      </c>
      <c r="D10" s="21">
        <f t="shared" si="0"/>
        <v>1967.355</v>
      </c>
      <c r="E10" s="21"/>
      <c r="F10" s="21"/>
      <c r="G10" s="41"/>
      <c r="H10" s="21">
        <f t="shared" si="3"/>
        <v>0</v>
      </c>
      <c r="I10" s="41">
        <v>0.48891</v>
      </c>
      <c r="J10" s="21">
        <f t="shared" si="1"/>
        <v>880.038</v>
      </c>
      <c r="K10" s="21">
        <f t="shared" si="2"/>
        <v>2847.393</v>
      </c>
    </row>
    <row r="11" ht="25" customHeight="1" spans="1:11">
      <c r="A11" s="12">
        <v>8</v>
      </c>
      <c r="B11" s="40" t="s">
        <v>243</v>
      </c>
      <c r="C11" s="41">
        <v>0.057135</v>
      </c>
      <c r="D11" s="21">
        <f t="shared" si="0"/>
        <v>257.1075</v>
      </c>
      <c r="E11" s="21"/>
      <c r="F11" s="21"/>
      <c r="G11" s="41"/>
      <c r="H11" s="21">
        <f t="shared" si="3"/>
        <v>0</v>
      </c>
      <c r="I11" s="41"/>
      <c r="J11" s="21">
        <f t="shared" si="1"/>
        <v>0</v>
      </c>
      <c r="K11" s="21">
        <f t="shared" si="2"/>
        <v>257.1075</v>
      </c>
    </row>
    <row r="12" ht="25" customHeight="1" spans="1:11">
      <c r="A12" s="12">
        <v>9</v>
      </c>
      <c r="B12" s="40" t="s">
        <v>244</v>
      </c>
      <c r="C12" s="41">
        <v>0.848819999999998</v>
      </c>
      <c r="D12" s="21">
        <f t="shared" si="0"/>
        <v>3819.68999999999</v>
      </c>
      <c r="E12" s="21"/>
      <c r="F12" s="21"/>
      <c r="G12" s="41"/>
      <c r="H12" s="21">
        <f t="shared" si="3"/>
        <v>0</v>
      </c>
      <c r="I12" s="41"/>
      <c r="J12" s="21">
        <f t="shared" si="1"/>
        <v>0</v>
      </c>
      <c r="K12" s="21">
        <f t="shared" si="2"/>
        <v>3819.68999999999</v>
      </c>
    </row>
    <row r="13" ht="25" customHeight="1" spans="1:11">
      <c r="A13" s="12">
        <v>10</v>
      </c>
      <c r="B13" s="40" t="s">
        <v>245</v>
      </c>
      <c r="C13" s="41">
        <v>2.96406</v>
      </c>
      <c r="D13" s="21">
        <f t="shared" si="0"/>
        <v>13338.27</v>
      </c>
      <c r="E13" s="21"/>
      <c r="F13" s="21"/>
      <c r="G13" s="41"/>
      <c r="H13" s="21">
        <f t="shared" si="3"/>
        <v>0</v>
      </c>
      <c r="I13" s="41"/>
      <c r="J13" s="21">
        <f t="shared" si="1"/>
        <v>0</v>
      </c>
      <c r="K13" s="21">
        <f t="shared" si="2"/>
        <v>13338.27</v>
      </c>
    </row>
    <row r="14" ht="25" customHeight="1" spans="1:11">
      <c r="A14" s="12">
        <v>11</v>
      </c>
      <c r="B14" s="40" t="s">
        <v>246</v>
      </c>
      <c r="C14" s="41"/>
      <c r="D14" s="21">
        <f t="shared" si="0"/>
        <v>0</v>
      </c>
      <c r="E14" s="21"/>
      <c r="F14" s="21"/>
      <c r="G14" s="41">
        <v>0.023655</v>
      </c>
      <c r="H14" s="21">
        <f t="shared" si="3"/>
        <v>113.544</v>
      </c>
      <c r="I14" s="41"/>
      <c r="J14" s="21">
        <f t="shared" si="1"/>
        <v>0</v>
      </c>
      <c r="K14" s="21">
        <f t="shared" si="2"/>
        <v>113.544</v>
      </c>
    </row>
    <row r="15" ht="25" customHeight="1" spans="1:11">
      <c r="A15" s="12">
        <v>12</v>
      </c>
      <c r="B15" s="40" t="s">
        <v>247</v>
      </c>
      <c r="C15" s="41"/>
      <c r="D15" s="21">
        <f t="shared" si="0"/>
        <v>0</v>
      </c>
      <c r="E15" s="21"/>
      <c r="F15" s="21"/>
      <c r="G15" s="41"/>
      <c r="H15" s="21">
        <f t="shared" si="3"/>
        <v>0</v>
      </c>
      <c r="I15" s="41">
        <v>1.42536</v>
      </c>
      <c r="J15" s="21">
        <f t="shared" si="1"/>
        <v>2565.648</v>
      </c>
      <c r="K15" s="21">
        <f t="shared" si="2"/>
        <v>2565.648</v>
      </c>
    </row>
    <row r="16" ht="25" customHeight="1" spans="1:11">
      <c r="A16" s="12">
        <v>13</v>
      </c>
      <c r="B16" s="40" t="s">
        <v>248</v>
      </c>
      <c r="C16" s="41">
        <v>1.13358</v>
      </c>
      <c r="D16" s="21">
        <f t="shared" si="0"/>
        <v>5101.11</v>
      </c>
      <c r="E16" s="21"/>
      <c r="F16" s="21"/>
      <c r="G16" s="41"/>
      <c r="H16" s="21">
        <f t="shared" si="3"/>
        <v>0</v>
      </c>
      <c r="I16" s="41">
        <v>0.338655</v>
      </c>
      <c r="J16" s="21">
        <f t="shared" si="1"/>
        <v>609.579</v>
      </c>
      <c r="K16" s="21">
        <f t="shared" si="2"/>
        <v>5710.689</v>
      </c>
    </row>
    <row r="17" ht="25" customHeight="1" spans="1:11">
      <c r="A17" s="12">
        <v>14</v>
      </c>
      <c r="B17" s="40" t="s">
        <v>249</v>
      </c>
      <c r="C17" s="41">
        <v>0.208815</v>
      </c>
      <c r="D17" s="21">
        <f t="shared" si="0"/>
        <v>939.6675</v>
      </c>
      <c r="E17" s="21"/>
      <c r="F17" s="21"/>
      <c r="G17" s="41"/>
      <c r="H17" s="21">
        <f t="shared" si="3"/>
        <v>0</v>
      </c>
      <c r="I17" s="41"/>
      <c r="J17" s="21">
        <f t="shared" si="1"/>
        <v>0</v>
      </c>
      <c r="K17" s="21">
        <f t="shared" si="2"/>
        <v>939.6675</v>
      </c>
    </row>
    <row r="18" ht="25" customHeight="1" spans="1:11">
      <c r="A18" s="12">
        <v>15</v>
      </c>
      <c r="B18" s="40" t="s">
        <v>250</v>
      </c>
      <c r="C18" s="41">
        <v>0.87519</v>
      </c>
      <c r="D18" s="21">
        <f t="shared" si="0"/>
        <v>3938.355</v>
      </c>
      <c r="E18" s="21"/>
      <c r="F18" s="21"/>
      <c r="G18" s="41"/>
      <c r="H18" s="21">
        <f t="shared" si="3"/>
        <v>0</v>
      </c>
      <c r="I18" s="41">
        <v>4.76076</v>
      </c>
      <c r="J18" s="21">
        <f t="shared" si="1"/>
        <v>8569.368</v>
      </c>
      <c r="K18" s="21">
        <f t="shared" si="2"/>
        <v>12507.723</v>
      </c>
    </row>
    <row r="19" ht="25" customHeight="1" spans="1:11">
      <c r="A19" s="12">
        <v>16</v>
      </c>
      <c r="B19" s="40" t="s">
        <v>251</v>
      </c>
      <c r="C19" s="41">
        <v>1.94574</v>
      </c>
      <c r="D19" s="21">
        <f t="shared" si="0"/>
        <v>8755.83</v>
      </c>
      <c r="E19" s="21"/>
      <c r="F19" s="21"/>
      <c r="G19" s="41"/>
      <c r="H19" s="21">
        <f t="shared" si="3"/>
        <v>0</v>
      </c>
      <c r="I19" s="41"/>
      <c r="J19" s="21">
        <f t="shared" si="1"/>
        <v>0</v>
      </c>
      <c r="K19" s="21">
        <f t="shared" si="2"/>
        <v>8755.83</v>
      </c>
    </row>
    <row r="20" ht="25" customHeight="1" spans="1:11">
      <c r="A20" s="12">
        <v>17</v>
      </c>
      <c r="B20" s="40" t="s">
        <v>252</v>
      </c>
      <c r="C20" s="41">
        <v>0.363</v>
      </c>
      <c r="D20" s="21">
        <f t="shared" si="0"/>
        <v>1633.5</v>
      </c>
      <c r="E20" s="21"/>
      <c r="F20" s="21"/>
      <c r="G20" s="41">
        <v>0.214649999999999</v>
      </c>
      <c r="H20" s="21">
        <f t="shared" si="3"/>
        <v>1030.32</v>
      </c>
      <c r="I20" s="41"/>
      <c r="J20" s="21">
        <f t="shared" si="1"/>
        <v>0</v>
      </c>
      <c r="K20" s="21">
        <f t="shared" si="2"/>
        <v>2663.82</v>
      </c>
    </row>
    <row r="21" ht="25" customHeight="1" spans="1:11">
      <c r="A21" s="12">
        <v>18</v>
      </c>
      <c r="B21" s="40" t="s">
        <v>253</v>
      </c>
      <c r="C21" s="41">
        <v>0.536654999999999</v>
      </c>
      <c r="D21" s="21">
        <f t="shared" si="0"/>
        <v>2414.9475</v>
      </c>
      <c r="E21" s="21"/>
      <c r="F21" s="21"/>
      <c r="G21" s="41"/>
      <c r="H21" s="21">
        <f t="shared" si="3"/>
        <v>0</v>
      </c>
      <c r="I21" s="41"/>
      <c r="J21" s="21">
        <f t="shared" si="1"/>
        <v>0</v>
      </c>
      <c r="K21" s="21">
        <f t="shared" si="2"/>
        <v>2414.9475</v>
      </c>
    </row>
    <row r="22" ht="25" customHeight="1" spans="1:11">
      <c r="A22" s="12">
        <v>19</v>
      </c>
      <c r="B22" s="40" t="s">
        <v>254</v>
      </c>
      <c r="C22" s="41">
        <v>0.566985</v>
      </c>
      <c r="D22" s="21">
        <f t="shared" si="0"/>
        <v>2551.4325</v>
      </c>
      <c r="E22" s="21"/>
      <c r="F22" s="21"/>
      <c r="G22" s="41"/>
      <c r="H22" s="21">
        <f t="shared" si="3"/>
        <v>0</v>
      </c>
      <c r="I22" s="41"/>
      <c r="J22" s="21">
        <f t="shared" si="1"/>
        <v>0</v>
      </c>
      <c r="K22" s="21">
        <f t="shared" si="2"/>
        <v>2551.4325</v>
      </c>
    </row>
    <row r="23" ht="25" customHeight="1" spans="1:11">
      <c r="A23" s="12">
        <v>20</v>
      </c>
      <c r="B23" s="40" t="s">
        <v>255</v>
      </c>
      <c r="C23" s="41">
        <v>1.775295</v>
      </c>
      <c r="D23" s="21">
        <f t="shared" si="0"/>
        <v>7988.8275</v>
      </c>
      <c r="E23" s="21"/>
      <c r="F23" s="21"/>
      <c r="G23" s="41">
        <v>0.757229999999999</v>
      </c>
      <c r="H23" s="21">
        <f t="shared" si="3"/>
        <v>3634.704</v>
      </c>
      <c r="I23" s="41"/>
      <c r="J23" s="21">
        <f t="shared" si="1"/>
        <v>0</v>
      </c>
      <c r="K23" s="21">
        <f t="shared" si="2"/>
        <v>11623.5315</v>
      </c>
    </row>
    <row r="24" ht="25" customHeight="1" spans="1:11">
      <c r="A24" s="12">
        <v>21</v>
      </c>
      <c r="B24" s="40" t="s">
        <v>256</v>
      </c>
      <c r="C24" s="41">
        <v>2.209365</v>
      </c>
      <c r="D24" s="21">
        <f t="shared" si="0"/>
        <v>9942.1425</v>
      </c>
      <c r="E24" s="21"/>
      <c r="F24" s="21"/>
      <c r="G24" s="41">
        <v>0.0614699999999998</v>
      </c>
      <c r="H24" s="21">
        <f t="shared" si="3"/>
        <v>295.055999999999</v>
      </c>
      <c r="I24" s="41">
        <v>0.82416</v>
      </c>
      <c r="J24" s="21">
        <f t="shared" si="1"/>
        <v>1483.488</v>
      </c>
      <c r="K24" s="21">
        <f t="shared" si="2"/>
        <v>11720.6865</v>
      </c>
    </row>
    <row r="25" ht="25" customHeight="1" spans="1:11">
      <c r="A25" s="12">
        <v>22</v>
      </c>
      <c r="B25" s="40" t="s">
        <v>257</v>
      </c>
      <c r="C25" s="41">
        <v>0.104475</v>
      </c>
      <c r="D25" s="21">
        <f t="shared" si="0"/>
        <v>470.1375</v>
      </c>
      <c r="E25" s="21"/>
      <c r="F25" s="21"/>
      <c r="G25" s="41"/>
      <c r="H25" s="21"/>
      <c r="I25" s="41">
        <v>0.12507</v>
      </c>
      <c r="J25" s="21">
        <f t="shared" si="1"/>
        <v>225.126</v>
      </c>
      <c r="K25" s="21">
        <f t="shared" si="2"/>
        <v>695.2635</v>
      </c>
    </row>
    <row r="26" ht="25" customHeight="1" spans="1:11">
      <c r="A26" s="12">
        <v>23</v>
      </c>
      <c r="B26" s="40" t="s">
        <v>258</v>
      </c>
      <c r="C26" s="41">
        <v>1.84797</v>
      </c>
      <c r="D26" s="21">
        <f t="shared" si="0"/>
        <v>8315.865</v>
      </c>
      <c r="E26" s="21"/>
      <c r="F26" s="21"/>
      <c r="G26" s="41"/>
      <c r="H26" s="21"/>
      <c r="I26" s="41"/>
      <c r="J26" s="21"/>
      <c r="K26" s="21">
        <f t="shared" si="2"/>
        <v>8315.865</v>
      </c>
    </row>
    <row r="27" ht="25" customHeight="1" spans="1:11">
      <c r="A27" s="39" t="s">
        <v>14</v>
      </c>
      <c r="B27" s="36"/>
      <c r="C27" s="42">
        <f t="shared" ref="C27:K27" si="4">SUM(C4:C26)</f>
        <v>21.36612</v>
      </c>
      <c r="D27" s="42">
        <f t="shared" si="4"/>
        <v>96147.54</v>
      </c>
      <c r="E27" s="42"/>
      <c r="F27" s="42"/>
      <c r="G27" s="42">
        <f t="shared" si="4"/>
        <v>1.75047</v>
      </c>
      <c r="H27" s="42">
        <f t="shared" si="4"/>
        <v>8402.25599999998</v>
      </c>
      <c r="I27" s="42">
        <f t="shared" si="4"/>
        <v>10.31292</v>
      </c>
      <c r="J27" s="42">
        <f t="shared" si="4"/>
        <v>18563.256</v>
      </c>
      <c r="K27" s="42">
        <f t="shared" si="4"/>
        <v>123113.052</v>
      </c>
    </row>
  </sheetData>
  <mergeCells count="3">
    <mergeCell ref="A1:K1"/>
    <mergeCell ref="F2:K2"/>
    <mergeCell ref="A27:B27"/>
  </mergeCells>
  <pageMargins left="0.75" right="0.75" top="1" bottom="1" header="0.5" footer="0.5"/>
  <pageSetup paperSize="9" scale="7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" sqref="A1:K1"/>
    </sheetView>
  </sheetViews>
  <sheetFormatPr defaultColWidth="9" defaultRowHeight="13.5"/>
  <cols>
    <col min="1" max="1" width="6.25" style="2" customWidth="1"/>
    <col min="2" max="2" width="9" style="2"/>
    <col min="3" max="3" width="9.25" style="2"/>
    <col min="4" max="4" width="14.125" style="2"/>
    <col min="5" max="7" width="9" style="2"/>
    <col min="8" max="8" width="10.375" style="2"/>
    <col min="9" max="10" width="9" style="2"/>
    <col min="11" max="11" width="14.125" style="2"/>
    <col min="12" max="16384" width="9" style="2"/>
  </cols>
  <sheetData>
    <row r="1" ht="61" customHeight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6"/>
      <c r="F2" s="5"/>
      <c r="G2" s="7" t="s">
        <v>1</v>
      </c>
      <c r="H2" s="7"/>
      <c r="I2" s="7"/>
      <c r="J2" s="7"/>
      <c r="K2" s="7"/>
    </row>
    <row r="3" ht="57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30" customHeight="1" spans="1:11">
      <c r="A4" s="12">
        <v>1</v>
      </c>
      <c r="B4" s="52" t="s">
        <v>15</v>
      </c>
      <c r="C4" s="50">
        <v>0.02257</v>
      </c>
      <c r="D4" s="94">
        <f t="shared" ref="D4:D12" si="0">C4*4500</f>
        <v>101.565</v>
      </c>
      <c r="E4" s="94"/>
      <c r="F4" s="94"/>
      <c r="G4" s="94"/>
      <c r="H4" s="94"/>
      <c r="I4" s="94"/>
      <c r="J4" s="94"/>
      <c r="K4" s="94">
        <f t="shared" ref="K4:K12" si="1">H4+D4</f>
        <v>101.565</v>
      </c>
    </row>
    <row r="5" ht="30" customHeight="1" spans="1:11">
      <c r="A5" s="12">
        <v>2</v>
      </c>
      <c r="B5" s="52" t="s">
        <v>16</v>
      </c>
      <c r="C5" s="50">
        <v>0.884002</v>
      </c>
      <c r="D5" s="94">
        <f t="shared" si="0"/>
        <v>3978.009</v>
      </c>
      <c r="E5" s="94"/>
      <c r="F5" s="94"/>
      <c r="G5" s="95">
        <v>0.0743406185939998</v>
      </c>
      <c r="H5" s="94">
        <f>G5*4800</f>
        <v>356.834969251199</v>
      </c>
      <c r="I5" s="94"/>
      <c r="J5" s="94"/>
      <c r="K5" s="94">
        <f t="shared" si="1"/>
        <v>4334.8439692512</v>
      </c>
    </row>
    <row r="6" ht="30" customHeight="1" spans="1:11">
      <c r="A6" s="12">
        <v>3</v>
      </c>
      <c r="B6" s="49" t="s">
        <v>17</v>
      </c>
      <c r="C6" s="50">
        <v>6.081323</v>
      </c>
      <c r="D6" s="94">
        <f t="shared" si="0"/>
        <v>27365.9535</v>
      </c>
      <c r="E6" s="94"/>
      <c r="F6" s="94"/>
      <c r="G6" s="94"/>
      <c r="H6" s="94"/>
      <c r="I6" s="94"/>
      <c r="J6" s="94"/>
      <c r="K6" s="94">
        <f t="shared" si="1"/>
        <v>27365.9535</v>
      </c>
    </row>
    <row r="7" ht="30" customHeight="1" spans="1:11">
      <c r="A7" s="12">
        <v>4</v>
      </c>
      <c r="B7" s="52" t="s">
        <v>18</v>
      </c>
      <c r="C7" s="96">
        <v>0.324429821331</v>
      </c>
      <c r="D7" s="94">
        <f t="shared" si="0"/>
        <v>1459.9341959895</v>
      </c>
      <c r="E7" s="94"/>
      <c r="F7" s="94"/>
      <c r="G7" s="94"/>
      <c r="H7" s="94"/>
      <c r="I7" s="94"/>
      <c r="J7" s="94"/>
      <c r="K7" s="94">
        <f t="shared" si="1"/>
        <v>1459.9341959895</v>
      </c>
    </row>
    <row r="8" ht="30" customHeight="1" spans="1:11">
      <c r="A8" s="12">
        <v>5</v>
      </c>
      <c r="B8" s="52" t="s">
        <v>19</v>
      </c>
      <c r="C8" s="96">
        <v>0.4446410904075</v>
      </c>
      <c r="D8" s="94">
        <f t="shared" si="0"/>
        <v>2000.88490683375</v>
      </c>
      <c r="E8" s="94"/>
      <c r="F8" s="94"/>
      <c r="G8" s="94"/>
      <c r="H8" s="94"/>
      <c r="I8" s="94"/>
      <c r="J8" s="94"/>
      <c r="K8" s="94">
        <f t="shared" si="1"/>
        <v>2000.88490683375</v>
      </c>
    </row>
    <row r="9" ht="30" customHeight="1" spans="1:11">
      <c r="A9" s="12">
        <v>6</v>
      </c>
      <c r="B9" s="52" t="s">
        <v>20</v>
      </c>
      <c r="C9" s="96">
        <v>1.703928</v>
      </c>
      <c r="D9" s="94">
        <f t="shared" si="0"/>
        <v>7667.676</v>
      </c>
      <c r="E9" s="94"/>
      <c r="F9" s="94"/>
      <c r="G9" s="94"/>
      <c r="H9" s="94"/>
      <c r="I9" s="94"/>
      <c r="J9" s="94"/>
      <c r="K9" s="94">
        <f t="shared" si="1"/>
        <v>7667.676</v>
      </c>
    </row>
    <row r="10" ht="30" customHeight="1" spans="1:11">
      <c r="A10" s="12">
        <v>7</v>
      </c>
      <c r="B10" s="97" t="s">
        <v>21</v>
      </c>
      <c r="C10" s="50">
        <v>8.82561617784597</v>
      </c>
      <c r="D10" s="94">
        <f t="shared" si="0"/>
        <v>39715.2728003069</v>
      </c>
      <c r="E10" s="94"/>
      <c r="F10" s="94"/>
      <c r="G10" s="94"/>
      <c r="H10" s="94"/>
      <c r="I10" s="94"/>
      <c r="J10" s="94"/>
      <c r="K10" s="94">
        <f t="shared" si="1"/>
        <v>39715.2728003069</v>
      </c>
    </row>
    <row r="11" ht="30" customHeight="1" spans="1:11">
      <c r="A11" s="12">
        <v>8</v>
      </c>
      <c r="B11" s="49" t="s">
        <v>22</v>
      </c>
      <c r="C11" s="96">
        <v>9.61203</v>
      </c>
      <c r="D11" s="94">
        <f t="shared" si="0"/>
        <v>43254.135</v>
      </c>
      <c r="E11" s="94"/>
      <c r="F11" s="94"/>
      <c r="G11" s="94"/>
      <c r="H11" s="94"/>
      <c r="I11" s="94"/>
      <c r="J11" s="94"/>
      <c r="K11" s="94">
        <f t="shared" si="1"/>
        <v>43254.135</v>
      </c>
    </row>
    <row r="12" ht="30" customHeight="1" spans="1:11">
      <c r="A12" s="12">
        <v>9</v>
      </c>
      <c r="B12" s="52" t="s">
        <v>23</v>
      </c>
      <c r="C12" s="96">
        <v>0.211904</v>
      </c>
      <c r="D12" s="94">
        <f t="shared" si="0"/>
        <v>953.568</v>
      </c>
      <c r="E12" s="94"/>
      <c r="F12" s="94"/>
      <c r="G12" s="94"/>
      <c r="H12" s="94"/>
      <c r="I12" s="94"/>
      <c r="J12" s="94"/>
      <c r="K12" s="94">
        <f t="shared" si="1"/>
        <v>953.568</v>
      </c>
    </row>
    <row r="13" s="1" customFormat="1" ht="30" customHeight="1" spans="1:11">
      <c r="A13" s="16" t="s">
        <v>14</v>
      </c>
      <c r="B13" s="45"/>
      <c r="C13" s="98">
        <f t="shared" ref="C13:H13" si="2">SUM(C4:C12)</f>
        <v>28.1104440895845</v>
      </c>
      <c r="D13" s="98">
        <f t="shared" si="2"/>
        <v>126496.99840313</v>
      </c>
      <c r="E13" s="98"/>
      <c r="F13" s="98"/>
      <c r="G13" s="98">
        <f t="shared" si="2"/>
        <v>0.0743406185939998</v>
      </c>
      <c r="H13" s="98">
        <f t="shared" si="2"/>
        <v>356.834969251199</v>
      </c>
      <c r="I13" s="98"/>
      <c r="J13" s="98"/>
      <c r="K13" s="98">
        <f>SUM(K4:K12)</f>
        <v>126853.833372381</v>
      </c>
    </row>
  </sheetData>
  <mergeCells count="3">
    <mergeCell ref="A1:K1"/>
    <mergeCell ref="G2:K2"/>
    <mergeCell ref="A13:B13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workbookViewId="0">
      <selection activeCell="A1" sqref="A1:K1"/>
    </sheetView>
  </sheetViews>
  <sheetFormatPr defaultColWidth="9" defaultRowHeight="13.5"/>
  <cols>
    <col min="1" max="1" width="6.25" style="2" customWidth="1"/>
    <col min="2" max="2" width="9" style="2"/>
    <col min="3" max="3" width="9.25" style="2"/>
    <col min="4" max="4" width="14.125" style="2"/>
    <col min="5" max="7" width="9" style="2"/>
    <col min="8" max="8" width="12.875" style="2"/>
    <col min="9" max="9" width="9" style="2"/>
    <col min="10" max="10" width="11.625" style="2"/>
    <col min="11" max="11" width="14.125" style="2"/>
    <col min="12" max="16384" width="9" style="2"/>
  </cols>
  <sheetData>
    <row r="1" ht="72" customHeight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6"/>
      <c r="F2" s="5"/>
      <c r="G2" s="7" t="s">
        <v>1</v>
      </c>
      <c r="H2" s="7"/>
      <c r="I2" s="7"/>
      <c r="J2" s="7"/>
      <c r="K2" s="7"/>
    </row>
    <row r="3" ht="57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25" customHeight="1" spans="1:11">
      <c r="A4" s="12">
        <v>1</v>
      </c>
      <c r="B4" s="12" t="s">
        <v>259</v>
      </c>
      <c r="C4" s="26">
        <v>1.561905</v>
      </c>
      <c r="D4" s="21">
        <f t="shared" ref="D4:D27" si="0">C4*4500</f>
        <v>7028.5725</v>
      </c>
      <c r="E4" s="21"/>
      <c r="F4" s="21"/>
      <c r="G4" s="37">
        <v>0.367155</v>
      </c>
      <c r="H4" s="21">
        <f t="shared" ref="H4:H27" si="1">G4*4800</f>
        <v>1762.344</v>
      </c>
      <c r="I4" s="26"/>
      <c r="J4" s="21">
        <f t="shared" ref="J4:J27" si="2">I4*1800</f>
        <v>0</v>
      </c>
      <c r="K4" s="21">
        <f t="shared" ref="K4:K27" si="3">J4+H4+D4</f>
        <v>8790.9165</v>
      </c>
    </row>
    <row r="5" ht="25" customHeight="1" spans="1:11">
      <c r="A5" s="12">
        <v>2</v>
      </c>
      <c r="B5" s="12" t="s">
        <v>260</v>
      </c>
      <c r="C5" s="26"/>
      <c r="D5" s="21">
        <f t="shared" si="0"/>
        <v>0</v>
      </c>
      <c r="E5" s="21"/>
      <c r="F5" s="21"/>
      <c r="G5" s="26">
        <v>0.47253</v>
      </c>
      <c r="H5" s="21">
        <f t="shared" si="1"/>
        <v>2268.144</v>
      </c>
      <c r="I5" s="26"/>
      <c r="J5" s="21">
        <f t="shared" si="2"/>
        <v>0</v>
      </c>
      <c r="K5" s="21">
        <f t="shared" si="3"/>
        <v>2268.144</v>
      </c>
    </row>
    <row r="6" ht="25" customHeight="1" spans="1:11">
      <c r="A6" s="12">
        <v>3</v>
      </c>
      <c r="B6" s="12" t="s">
        <v>261</v>
      </c>
      <c r="C6" s="26">
        <v>1.44696</v>
      </c>
      <c r="D6" s="21">
        <f t="shared" si="0"/>
        <v>6511.32</v>
      </c>
      <c r="E6" s="21"/>
      <c r="F6" s="21"/>
      <c r="G6" s="26"/>
      <c r="H6" s="21">
        <f t="shared" si="1"/>
        <v>0</v>
      </c>
      <c r="I6" s="26">
        <v>0.14307</v>
      </c>
      <c r="J6" s="21">
        <f t="shared" si="2"/>
        <v>257.526</v>
      </c>
      <c r="K6" s="21">
        <f t="shared" si="3"/>
        <v>6768.846</v>
      </c>
    </row>
    <row r="7" ht="25" customHeight="1" spans="1:11">
      <c r="A7" s="12">
        <v>4</v>
      </c>
      <c r="B7" s="12" t="s">
        <v>262</v>
      </c>
      <c r="C7" s="37">
        <v>1.24389</v>
      </c>
      <c r="D7" s="21">
        <f t="shared" si="0"/>
        <v>5597.505</v>
      </c>
      <c r="E7" s="21"/>
      <c r="F7" s="21"/>
      <c r="G7" s="26"/>
      <c r="H7" s="21">
        <f t="shared" si="1"/>
        <v>0</v>
      </c>
      <c r="I7" s="26">
        <v>0.82464</v>
      </c>
      <c r="J7" s="21">
        <f t="shared" si="2"/>
        <v>1484.352</v>
      </c>
      <c r="K7" s="21">
        <f t="shared" si="3"/>
        <v>7081.857</v>
      </c>
    </row>
    <row r="8" ht="25" customHeight="1" spans="1:11">
      <c r="A8" s="12">
        <v>5</v>
      </c>
      <c r="B8" s="12" t="s">
        <v>263</v>
      </c>
      <c r="C8" s="37">
        <v>0.205995</v>
      </c>
      <c r="D8" s="21">
        <f t="shared" si="0"/>
        <v>926.9775</v>
      </c>
      <c r="E8" s="21"/>
      <c r="F8" s="21"/>
      <c r="G8" s="37">
        <v>0.060375</v>
      </c>
      <c r="H8" s="21">
        <f t="shared" si="1"/>
        <v>289.8</v>
      </c>
      <c r="I8" s="26"/>
      <c r="J8" s="21">
        <f t="shared" si="2"/>
        <v>0</v>
      </c>
      <c r="K8" s="21">
        <f t="shared" si="3"/>
        <v>1216.7775</v>
      </c>
    </row>
    <row r="9" ht="25" customHeight="1" spans="1:11">
      <c r="A9" s="12">
        <v>6</v>
      </c>
      <c r="B9" s="12" t="s">
        <v>264</v>
      </c>
      <c r="C9" s="26"/>
      <c r="D9" s="21">
        <f t="shared" si="0"/>
        <v>0</v>
      </c>
      <c r="E9" s="21"/>
      <c r="F9" s="21"/>
      <c r="G9" s="26"/>
      <c r="H9" s="21">
        <f t="shared" si="1"/>
        <v>0</v>
      </c>
      <c r="I9" s="26">
        <v>0.0828</v>
      </c>
      <c r="J9" s="21">
        <f t="shared" si="2"/>
        <v>149.04</v>
      </c>
      <c r="K9" s="21">
        <f t="shared" si="3"/>
        <v>149.04</v>
      </c>
    </row>
    <row r="10" ht="25" customHeight="1" spans="1:11">
      <c r="A10" s="12">
        <v>7</v>
      </c>
      <c r="B10" s="12" t="s">
        <v>265</v>
      </c>
      <c r="C10" s="37">
        <v>0.46677</v>
      </c>
      <c r="D10" s="21">
        <f t="shared" si="0"/>
        <v>2100.465</v>
      </c>
      <c r="E10" s="21"/>
      <c r="F10" s="21"/>
      <c r="G10" s="26"/>
      <c r="H10" s="21">
        <f t="shared" si="1"/>
        <v>0</v>
      </c>
      <c r="I10" s="37">
        <v>0.02391</v>
      </c>
      <c r="J10" s="21">
        <f t="shared" si="2"/>
        <v>43.038</v>
      </c>
      <c r="K10" s="21">
        <f t="shared" si="3"/>
        <v>2143.503</v>
      </c>
    </row>
    <row r="11" ht="25" customHeight="1" spans="1:11">
      <c r="A11" s="12">
        <v>8</v>
      </c>
      <c r="B11" s="12" t="s">
        <v>266</v>
      </c>
      <c r="C11" s="37">
        <v>0.02619</v>
      </c>
      <c r="D11" s="21">
        <f t="shared" si="0"/>
        <v>117.855</v>
      </c>
      <c r="E11" s="21"/>
      <c r="F11" s="21"/>
      <c r="G11" s="26"/>
      <c r="H11" s="21">
        <f t="shared" si="1"/>
        <v>0</v>
      </c>
      <c r="I11" s="26"/>
      <c r="J11" s="21">
        <f t="shared" si="2"/>
        <v>0</v>
      </c>
      <c r="K11" s="21">
        <f t="shared" si="3"/>
        <v>117.855</v>
      </c>
    </row>
    <row r="12" ht="25" customHeight="1" spans="1:11">
      <c r="A12" s="12">
        <v>9</v>
      </c>
      <c r="B12" s="12" t="s">
        <v>267</v>
      </c>
      <c r="C12" s="37">
        <v>0.205845</v>
      </c>
      <c r="D12" s="21">
        <f t="shared" si="0"/>
        <v>926.3025</v>
      </c>
      <c r="E12" s="21"/>
      <c r="F12" s="21"/>
      <c r="G12" s="37">
        <v>0.47943</v>
      </c>
      <c r="H12" s="21">
        <f t="shared" si="1"/>
        <v>2301.264</v>
      </c>
      <c r="I12" s="26"/>
      <c r="J12" s="21">
        <f t="shared" si="2"/>
        <v>0</v>
      </c>
      <c r="K12" s="21">
        <f t="shared" si="3"/>
        <v>3227.5665</v>
      </c>
    </row>
    <row r="13" ht="25" customHeight="1" spans="1:11">
      <c r="A13" s="12">
        <v>10</v>
      </c>
      <c r="B13" s="12" t="s">
        <v>268</v>
      </c>
      <c r="C13" s="37">
        <v>1.23405</v>
      </c>
      <c r="D13" s="21">
        <f t="shared" si="0"/>
        <v>5553.225</v>
      </c>
      <c r="E13" s="21"/>
      <c r="F13" s="21"/>
      <c r="G13" s="37">
        <v>0.21357</v>
      </c>
      <c r="H13" s="21">
        <f t="shared" si="1"/>
        <v>1025.136</v>
      </c>
      <c r="I13" s="26"/>
      <c r="J13" s="21">
        <f t="shared" si="2"/>
        <v>0</v>
      </c>
      <c r="K13" s="21">
        <f t="shared" si="3"/>
        <v>6578.361</v>
      </c>
    </row>
    <row r="14" ht="25" customHeight="1" spans="1:11">
      <c r="A14" s="12">
        <v>11</v>
      </c>
      <c r="B14" s="12" t="s">
        <v>269</v>
      </c>
      <c r="C14" s="37">
        <v>0.966375</v>
      </c>
      <c r="D14" s="21">
        <f t="shared" si="0"/>
        <v>4348.6875</v>
      </c>
      <c r="E14" s="21"/>
      <c r="F14" s="21"/>
      <c r="G14" s="37">
        <v>0.40944</v>
      </c>
      <c r="H14" s="21">
        <f t="shared" si="1"/>
        <v>1965.312</v>
      </c>
      <c r="I14" s="37">
        <v>0.843975</v>
      </c>
      <c r="J14" s="21">
        <f t="shared" si="2"/>
        <v>1519.155</v>
      </c>
      <c r="K14" s="21">
        <f t="shared" si="3"/>
        <v>7833.1545</v>
      </c>
    </row>
    <row r="15" ht="25" customHeight="1" spans="1:11">
      <c r="A15" s="12">
        <v>12</v>
      </c>
      <c r="B15" s="12" t="s">
        <v>270</v>
      </c>
      <c r="C15" s="37">
        <v>0.882555</v>
      </c>
      <c r="D15" s="21">
        <f t="shared" si="0"/>
        <v>3971.4975</v>
      </c>
      <c r="E15" s="21"/>
      <c r="F15" s="21"/>
      <c r="G15" s="26"/>
      <c r="H15" s="21">
        <f t="shared" si="1"/>
        <v>0</v>
      </c>
      <c r="I15" s="26"/>
      <c r="J15" s="21">
        <f t="shared" si="2"/>
        <v>0</v>
      </c>
      <c r="K15" s="21">
        <f t="shared" si="3"/>
        <v>3971.4975</v>
      </c>
    </row>
    <row r="16" ht="25" customHeight="1" spans="1:11">
      <c r="A16" s="12">
        <v>13</v>
      </c>
      <c r="B16" s="12" t="s">
        <v>271</v>
      </c>
      <c r="C16" s="37">
        <v>0.126</v>
      </c>
      <c r="D16" s="21">
        <f t="shared" si="0"/>
        <v>567</v>
      </c>
      <c r="E16" s="21"/>
      <c r="F16" s="21"/>
      <c r="G16" s="26"/>
      <c r="H16" s="21">
        <f t="shared" si="1"/>
        <v>0</v>
      </c>
      <c r="I16" s="26"/>
      <c r="J16" s="21">
        <f t="shared" si="2"/>
        <v>0</v>
      </c>
      <c r="K16" s="21">
        <f t="shared" si="3"/>
        <v>567</v>
      </c>
    </row>
    <row r="17" ht="25" customHeight="1" spans="1:11">
      <c r="A17" s="12">
        <v>14</v>
      </c>
      <c r="B17" s="12" t="s">
        <v>272</v>
      </c>
      <c r="C17" s="26"/>
      <c r="D17" s="21">
        <f t="shared" si="0"/>
        <v>0</v>
      </c>
      <c r="E17" s="21"/>
      <c r="F17" s="21"/>
      <c r="G17" s="26"/>
      <c r="H17" s="21">
        <f t="shared" si="1"/>
        <v>0</v>
      </c>
      <c r="I17" s="37">
        <v>0.13044</v>
      </c>
      <c r="J17" s="21">
        <f t="shared" si="2"/>
        <v>234.792</v>
      </c>
      <c r="K17" s="21">
        <f t="shared" si="3"/>
        <v>234.792</v>
      </c>
    </row>
    <row r="18" ht="25" customHeight="1" spans="1:11">
      <c r="A18" s="12">
        <v>15</v>
      </c>
      <c r="B18" s="12" t="s">
        <v>273</v>
      </c>
      <c r="C18" s="37">
        <v>0.30912</v>
      </c>
      <c r="D18" s="21">
        <f t="shared" si="0"/>
        <v>1391.04</v>
      </c>
      <c r="E18" s="21"/>
      <c r="F18" s="21"/>
      <c r="G18" s="37">
        <v>0.16473</v>
      </c>
      <c r="H18" s="21">
        <f t="shared" si="1"/>
        <v>790.704</v>
      </c>
      <c r="I18" s="26"/>
      <c r="J18" s="21">
        <f t="shared" si="2"/>
        <v>0</v>
      </c>
      <c r="K18" s="21">
        <f t="shared" si="3"/>
        <v>2181.744</v>
      </c>
    </row>
    <row r="19" ht="25" customHeight="1" spans="1:11">
      <c r="A19" s="12">
        <v>16</v>
      </c>
      <c r="B19" s="12" t="s">
        <v>274</v>
      </c>
      <c r="C19" s="37">
        <v>0.222825</v>
      </c>
      <c r="D19" s="21">
        <f t="shared" si="0"/>
        <v>1002.7125</v>
      </c>
      <c r="E19" s="21"/>
      <c r="F19" s="21"/>
      <c r="G19" s="38"/>
      <c r="H19" s="21">
        <f t="shared" si="1"/>
        <v>0</v>
      </c>
      <c r="I19" s="26"/>
      <c r="J19" s="21">
        <f t="shared" si="2"/>
        <v>0</v>
      </c>
      <c r="K19" s="21">
        <f t="shared" si="3"/>
        <v>1002.7125</v>
      </c>
    </row>
    <row r="20" ht="25" customHeight="1" spans="1:11">
      <c r="A20" s="12">
        <v>17</v>
      </c>
      <c r="B20" s="12" t="s">
        <v>275</v>
      </c>
      <c r="C20" s="37">
        <v>0.44394</v>
      </c>
      <c r="D20" s="21">
        <f t="shared" si="0"/>
        <v>1997.73</v>
      </c>
      <c r="E20" s="21"/>
      <c r="F20" s="21"/>
      <c r="G20" s="26"/>
      <c r="H20" s="21">
        <f t="shared" si="1"/>
        <v>0</v>
      </c>
      <c r="I20" s="26"/>
      <c r="J20" s="21">
        <f t="shared" si="2"/>
        <v>0</v>
      </c>
      <c r="K20" s="21">
        <f t="shared" si="3"/>
        <v>1997.73</v>
      </c>
    </row>
    <row r="21" ht="25" customHeight="1" spans="1:11">
      <c r="A21" s="12">
        <v>18</v>
      </c>
      <c r="B21" s="12" t="s">
        <v>276</v>
      </c>
      <c r="C21" s="37">
        <v>8.13291</v>
      </c>
      <c r="D21" s="21">
        <f t="shared" si="0"/>
        <v>36598.095</v>
      </c>
      <c r="E21" s="21"/>
      <c r="F21" s="21"/>
      <c r="G21" s="26"/>
      <c r="H21" s="21">
        <f t="shared" si="1"/>
        <v>0</v>
      </c>
      <c r="I21" s="26"/>
      <c r="J21" s="21">
        <f t="shared" si="2"/>
        <v>0</v>
      </c>
      <c r="K21" s="21">
        <f t="shared" si="3"/>
        <v>36598.095</v>
      </c>
    </row>
    <row r="22" ht="25" customHeight="1" spans="1:11">
      <c r="A22" s="12">
        <v>19</v>
      </c>
      <c r="B22" s="12" t="s">
        <v>277</v>
      </c>
      <c r="C22" s="37">
        <v>3.208995</v>
      </c>
      <c r="D22" s="21">
        <f t="shared" si="0"/>
        <v>14440.4775</v>
      </c>
      <c r="E22" s="21"/>
      <c r="F22" s="21"/>
      <c r="G22" s="37">
        <v>0.310605</v>
      </c>
      <c r="H22" s="21">
        <f t="shared" si="1"/>
        <v>1490.904</v>
      </c>
      <c r="I22" s="37">
        <v>2.251665</v>
      </c>
      <c r="J22" s="21">
        <f t="shared" si="2"/>
        <v>4052.997</v>
      </c>
      <c r="K22" s="21">
        <f t="shared" si="3"/>
        <v>19984.3785</v>
      </c>
    </row>
    <row r="23" ht="25" customHeight="1" spans="1:11">
      <c r="A23" s="12">
        <v>20</v>
      </c>
      <c r="B23" s="12" t="s">
        <v>278</v>
      </c>
      <c r="C23" s="26"/>
      <c r="D23" s="21">
        <f t="shared" si="0"/>
        <v>0</v>
      </c>
      <c r="E23" s="21"/>
      <c r="F23" s="21"/>
      <c r="G23" s="37">
        <v>0.03297</v>
      </c>
      <c r="H23" s="21">
        <f t="shared" si="1"/>
        <v>158.256</v>
      </c>
      <c r="I23" s="26"/>
      <c r="J23" s="21">
        <f t="shared" si="2"/>
        <v>0</v>
      </c>
      <c r="K23" s="21">
        <f t="shared" si="3"/>
        <v>158.256</v>
      </c>
    </row>
    <row r="24" ht="25" customHeight="1" spans="1:11">
      <c r="A24" s="12">
        <v>21</v>
      </c>
      <c r="B24" s="12" t="s">
        <v>279</v>
      </c>
      <c r="C24" s="26">
        <v>1.70166</v>
      </c>
      <c r="D24" s="21">
        <f t="shared" si="0"/>
        <v>7657.47</v>
      </c>
      <c r="E24" s="21"/>
      <c r="F24" s="21"/>
      <c r="G24" s="26"/>
      <c r="H24" s="21">
        <f t="shared" si="1"/>
        <v>0</v>
      </c>
      <c r="I24" s="26">
        <v>0.029985</v>
      </c>
      <c r="J24" s="21">
        <f t="shared" si="2"/>
        <v>53.973</v>
      </c>
      <c r="K24" s="21">
        <f t="shared" si="3"/>
        <v>7711.443</v>
      </c>
    </row>
    <row r="25" ht="25" customHeight="1" spans="1:11">
      <c r="A25" s="12">
        <v>22</v>
      </c>
      <c r="B25" s="12" t="s">
        <v>280</v>
      </c>
      <c r="C25" s="26">
        <v>0.547575</v>
      </c>
      <c r="D25" s="21">
        <f t="shared" si="0"/>
        <v>2464.0875</v>
      </c>
      <c r="E25" s="21"/>
      <c r="F25" s="21"/>
      <c r="G25" s="26">
        <v>0.431595</v>
      </c>
      <c r="H25" s="21">
        <f t="shared" si="1"/>
        <v>2071.656</v>
      </c>
      <c r="I25" s="26">
        <v>0.13551</v>
      </c>
      <c r="J25" s="21">
        <f t="shared" si="2"/>
        <v>243.918</v>
      </c>
      <c r="K25" s="21">
        <f t="shared" si="3"/>
        <v>4779.6615</v>
      </c>
    </row>
    <row r="26" ht="25" customHeight="1" spans="1:11">
      <c r="A26" s="12">
        <v>23</v>
      </c>
      <c r="B26" s="12" t="s">
        <v>281</v>
      </c>
      <c r="C26" s="26">
        <v>0.01866</v>
      </c>
      <c r="D26" s="21">
        <f t="shared" si="0"/>
        <v>83.97</v>
      </c>
      <c r="E26" s="21"/>
      <c r="F26" s="21"/>
      <c r="G26" s="26"/>
      <c r="H26" s="21">
        <f t="shared" si="1"/>
        <v>0</v>
      </c>
      <c r="I26" s="26"/>
      <c r="J26" s="21">
        <f t="shared" si="2"/>
        <v>0</v>
      </c>
      <c r="K26" s="21">
        <f t="shared" si="3"/>
        <v>83.97</v>
      </c>
    </row>
    <row r="27" ht="25" customHeight="1" spans="1:11">
      <c r="A27" s="12">
        <v>24</v>
      </c>
      <c r="B27" s="12" t="s">
        <v>282</v>
      </c>
      <c r="C27" s="26">
        <v>0.20442</v>
      </c>
      <c r="D27" s="21">
        <f t="shared" si="0"/>
        <v>919.89</v>
      </c>
      <c r="E27" s="21"/>
      <c r="F27" s="21"/>
      <c r="G27" s="26"/>
      <c r="H27" s="21">
        <f t="shared" si="1"/>
        <v>0</v>
      </c>
      <c r="I27" s="26"/>
      <c r="J27" s="21">
        <f t="shared" si="2"/>
        <v>0</v>
      </c>
      <c r="K27" s="21">
        <f t="shared" si="3"/>
        <v>919.89</v>
      </c>
    </row>
    <row r="28" s="1" customFormat="1" ht="25" customHeight="1" spans="1:11">
      <c r="A28" s="39" t="s">
        <v>14</v>
      </c>
      <c r="B28" s="36"/>
      <c r="C28" s="18">
        <f>SUM(C4:C27)</f>
        <v>23.15664</v>
      </c>
      <c r="D28" s="18">
        <f>SUM(D4:D27)</f>
        <v>104204.88</v>
      </c>
      <c r="E28" s="18"/>
      <c r="F28" s="18"/>
      <c r="G28" s="18">
        <f>SUM(G4:G27)</f>
        <v>2.9424</v>
      </c>
      <c r="H28" s="18">
        <f>SUM(H4:H27)</f>
        <v>14123.52</v>
      </c>
      <c r="I28" s="18">
        <f>SUM(I4:I27)</f>
        <v>4.465995</v>
      </c>
      <c r="J28" s="18">
        <f>SUM(J4:J27)</f>
        <v>8038.791</v>
      </c>
      <c r="K28" s="18">
        <f>SUM(K4:K27)</f>
        <v>126367.191</v>
      </c>
    </row>
  </sheetData>
  <mergeCells count="3">
    <mergeCell ref="A1:K1"/>
    <mergeCell ref="G2:K2"/>
    <mergeCell ref="A28:B28"/>
  </mergeCells>
  <pageMargins left="0.75" right="0.75" top="1" bottom="1" header="0.5" footer="0.5"/>
  <pageSetup paperSize="9" scale="77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workbookViewId="0">
      <selection activeCell="A1" sqref="A1:K1"/>
    </sheetView>
  </sheetViews>
  <sheetFormatPr defaultColWidth="9" defaultRowHeight="13.5"/>
  <cols>
    <col min="1" max="1" width="4.75" style="2" customWidth="1"/>
    <col min="2" max="2" width="9" style="2"/>
    <col min="3" max="3" width="14" style="2"/>
    <col min="4" max="4" width="15.625" style="2"/>
    <col min="5" max="6" width="9" style="2"/>
    <col min="7" max="7" width="12.25" style="2"/>
    <col min="8" max="8" width="15.625" style="2"/>
    <col min="9" max="9" width="12.25" style="2"/>
    <col min="10" max="10" width="15.625" style="2"/>
    <col min="11" max="11" width="17.25" style="2"/>
    <col min="12" max="16384" width="9" style="2"/>
  </cols>
  <sheetData>
    <row r="1" ht="25.5" spans="1:1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ht="14.25" spans="1:11">
      <c r="A2" s="4"/>
      <c r="B2" s="4"/>
      <c r="C2" s="5"/>
      <c r="D2" s="5"/>
      <c r="E2" s="6"/>
      <c r="F2" s="5"/>
      <c r="G2" s="7"/>
      <c r="H2" s="5" t="s">
        <v>1</v>
      </c>
      <c r="I2" s="5"/>
      <c r="J2" s="5"/>
      <c r="K2" s="5"/>
    </row>
    <row r="3" ht="28.5" spans="1:11">
      <c r="A3" s="8" t="s">
        <v>2</v>
      </c>
      <c r="B3" s="8" t="s">
        <v>3</v>
      </c>
      <c r="C3" s="9" t="s">
        <v>283</v>
      </c>
      <c r="D3" s="9" t="s">
        <v>5</v>
      </c>
      <c r="E3" s="10" t="s">
        <v>6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25" customHeight="1" spans="1:11">
      <c r="A4" s="12">
        <v>1</v>
      </c>
      <c r="B4" s="32" t="s">
        <v>284</v>
      </c>
      <c r="C4" s="33">
        <v>3.41211</v>
      </c>
      <c r="D4" s="12">
        <f t="shared" ref="D4:D17" si="0">C4*5500</f>
        <v>18766.605</v>
      </c>
      <c r="E4" s="12"/>
      <c r="F4" s="12"/>
      <c r="G4" s="34">
        <v>0.58857</v>
      </c>
      <c r="H4" s="12">
        <f t="shared" ref="H4:H17" si="1">G4*4800</f>
        <v>2825.136</v>
      </c>
      <c r="I4" s="34"/>
      <c r="J4" s="12"/>
      <c r="K4" s="12">
        <f t="shared" ref="K4:K17" si="2">J4+H4+D4</f>
        <v>21591.741</v>
      </c>
    </row>
    <row r="5" ht="25" customHeight="1" spans="1:11">
      <c r="A5" s="12">
        <v>2</v>
      </c>
      <c r="B5" s="32" t="s">
        <v>285</v>
      </c>
      <c r="C5" s="33">
        <v>1.59302999999999</v>
      </c>
      <c r="D5" s="12">
        <f t="shared" si="0"/>
        <v>8761.66499999994</v>
      </c>
      <c r="E5" s="12"/>
      <c r="F5" s="12"/>
      <c r="G5" s="34"/>
      <c r="H5" s="12">
        <f t="shared" si="1"/>
        <v>0</v>
      </c>
      <c r="I5" s="34"/>
      <c r="J5" s="12"/>
      <c r="K5" s="12">
        <f t="shared" si="2"/>
        <v>8761.66499999994</v>
      </c>
    </row>
    <row r="6" ht="25" customHeight="1" spans="1:11">
      <c r="A6" s="12">
        <v>3</v>
      </c>
      <c r="B6" s="32" t="s">
        <v>286</v>
      </c>
      <c r="C6" s="33">
        <v>1.88149499999998</v>
      </c>
      <c r="D6" s="12">
        <f t="shared" si="0"/>
        <v>10348.2224999999</v>
      </c>
      <c r="E6" s="12"/>
      <c r="F6" s="12"/>
      <c r="G6" s="34"/>
      <c r="H6" s="12">
        <f t="shared" si="1"/>
        <v>0</v>
      </c>
      <c r="I6" s="34"/>
      <c r="J6" s="12"/>
      <c r="K6" s="12">
        <f t="shared" si="2"/>
        <v>10348.2224999999</v>
      </c>
    </row>
    <row r="7" ht="25" customHeight="1" spans="1:11">
      <c r="A7" s="12">
        <v>4</v>
      </c>
      <c r="B7" s="32" t="s">
        <v>287</v>
      </c>
      <c r="C7" s="33">
        <v>0.07113</v>
      </c>
      <c r="D7" s="12">
        <f t="shared" si="0"/>
        <v>391.215</v>
      </c>
      <c r="E7" s="12"/>
      <c r="F7" s="12"/>
      <c r="G7" s="34"/>
      <c r="H7" s="12">
        <f t="shared" si="1"/>
        <v>0</v>
      </c>
      <c r="I7" s="34"/>
      <c r="J7" s="12"/>
      <c r="K7" s="12">
        <f t="shared" si="2"/>
        <v>391.215</v>
      </c>
    </row>
    <row r="8" ht="25" customHeight="1" spans="1:11">
      <c r="A8" s="12">
        <v>5</v>
      </c>
      <c r="B8" s="32" t="s">
        <v>288</v>
      </c>
      <c r="C8" s="33"/>
      <c r="D8" s="12">
        <f t="shared" si="0"/>
        <v>0</v>
      </c>
      <c r="E8" s="12"/>
      <c r="F8" s="12"/>
      <c r="G8" s="34"/>
      <c r="H8" s="12">
        <f t="shared" si="1"/>
        <v>0</v>
      </c>
      <c r="I8" s="34">
        <v>3.78782999999998</v>
      </c>
      <c r="J8" s="12">
        <f t="shared" ref="J8:J15" si="3">I8*1800</f>
        <v>6818.09399999996</v>
      </c>
      <c r="K8" s="12">
        <f t="shared" si="2"/>
        <v>6818.09399999996</v>
      </c>
    </row>
    <row r="9" ht="25" customHeight="1" spans="1:11">
      <c r="A9" s="12">
        <v>6</v>
      </c>
      <c r="B9" s="32" t="s">
        <v>289</v>
      </c>
      <c r="C9" s="33">
        <v>3.4251</v>
      </c>
      <c r="D9" s="12">
        <f t="shared" si="0"/>
        <v>18838.05</v>
      </c>
      <c r="E9" s="12"/>
      <c r="F9" s="12"/>
      <c r="G9" s="34">
        <v>0.854115</v>
      </c>
      <c r="H9" s="12">
        <f t="shared" si="1"/>
        <v>4099.752</v>
      </c>
      <c r="I9" s="34">
        <v>1.059645</v>
      </c>
      <c r="J9" s="12">
        <f t="shared" si="3"/>
        <v>1907.361</v>
      </c>
      <c r="K9" s="12">
        <f t="shared" si="2"/>
        <v>24845.163</v>
      </c>
    </row>
    <row r="10" ht="25" customHeight="1" spans="1:11">
      <c r="A10" s="12">
        <v>7</v>
      </c>
      <c r="B10" s="32" t="s">
        <v>290</v>
      </c>
      <c r="C10" s="33">
        <v>0.507165</v>
      </c>
      <c r="D10" s="12">
        <f t="shared" si="0"/>
        <v>2789.4075</v>
      </c>
      <c r="E10" s="12"/>
      <c r="F10" s="12"/>
      <c r="G10" s="34">
        <v>1.01163</v>
      </c>
      <c r="H10" s="12">
        <f t="shared" si="1"/>
        <v>4855.824</v>
      </c>
      <c r="I10" s="34">
        <v>0.486599999999999</v>
      </c>
      <c r="J10" s="12">
        <f t="shared" si="3"/>
        <v>875.879999999998</v>
      </c>
      <c r="K10" s="12">
        <f t="shared" si="2"/>
        <v>8521.1115</v>
      </c>
    </row>
    <row r="11" ht="25" customHeight="1" spans="1:11">
      <c r="A11" s="12">
        <v>8</v>
      </c>
      <c r="B11" s="32" t="s">
        <v>291</v>
      </c>
      <c r="C11" s="33">
        <v>0.622755</v>
      </c>
      <c r="D11" s="12">
        <f t="shared" si="0"/>
        <v>3425.1525</v>
      </c>
      <c r="E11" s="12"/>
      <c r="F11" s="12"/>
      <c r="G11" s="34"/>
      <c r="H11" s="12">
        <f t="shared" si="1"/>
        <v>0</v>
      </c>
      <c r="I11" s="34"/>
      <c r="J11" s="12">
        <f t="shared" si="3"/>
        <v>0</v>
      </c>
      <c r="K11" s="12">
        <f t="shared" si="2"/>
        <v>3425.1525</v>
      </c>
    </row>
    <row r="12" ht="25" customHeight="1" spans="1:11">
      <c r="A12" s="12">
        <v>9</v>
      </c>
      <c r="B12" s="32" t="s">
        <v>292</v>
      </c>
      <c r="C12" s="33">
        <v>8.182125</v>
      </c>
      <c r="D12" s="12">
        <f t="shared" si="0"/>
        <v>45001.6875</v>
      </c>
      <c r="E12" s="12"/>
      <c r="F12" s="12"/>
      <c r="G12" s="34"/>
      <c r="H12" s="12">
        <f t="shared" si="1"/>
        <v>0</v>
      </c>
      <c r="I12" s="34"/>
      <c r="J12" s="12">
        <f t="shared" si="3"/>
        <v>0</v>
      </c>
      <c r="K12" s="12">
        <f t="shared" si="2"/>
        <v>45001.6875</v>
      </c>
    </row>
    <row r="13" ht="25" customHeight="1" spans="1:11">
      <c r="A13" s="12">
        <v>10</v>
      </c>
      <c r="B13" s="32" t="s">
        <v>293</v>
      </c>
      <c r="C13" s="33">
        <v>2.294865</v>
      </c>
      <c r="D13" s="12">
        <f t="shared" si="0"/>
        <v>12621.7575</v>
      </c>
      <c r="E13" s="12"/>
      <c r="F13" s="12"/>
      <c r="G13" s="34"/>
      <c r="H13" s="12">
        <f t="shared" si="1"/>
        <v>0</v>
      </c>
      <c r="I13" s="34"/>
      <c r="J13" s="12">
        <f t="shared" si="3"/>
        <v>0</v>
      </c>
      <c r="K13" s="12">
        <f t="shared" si="2"/>
        <v>12621.7575</v>
      </c>
    </row>
    <row r="14" ht="25" customHeight="1" spans="1:11">
      <c r="A14" s="12">
        <v>11</v>
      </c>
      <c r="B14" s="32" t="s">
        <v>294</v>
      </c>
      <c r="C14" s="33">
        <v>0.05484</v>
      </c>
      <c r="D14" s="12">
        <f t="shared" si="0"/>
        <v>301.62</v>
      </c>
      <c r="E14" s="12"/>
      <c r="F14" s="12"/>
      <c r="G14" s="34"/>
      <c r="H14" s="12">
        <f t="shared" si="1"/>
        <v>0</v>
      </c>
      <c r="I14" s="34"/>
      <c r="J14" s="12">
        <f t="shared" si="3"/>
        <v>0</v>
      </c>
      <c r="K14" s="12">
        <f t="shared" si="2"/>
        <v>301.62</v>
      </c>
    </row>
    <row r="15" ht="25" customHeight="1" spans="1:11">
      <c r="A15" s="12">
        <v>12</v>
      </c>
      <c r="B15" s="32" t="s">
        <v>295</v>
      </c>
      <c r="C15" s="33">
        <v>0.664064999999999</v>
      </c>
      <c r="D15" s="12">
        <f t="shared" si="0"/>
        <v>3652.35749999999</v>
      </c>
      <c r="E15" s="12"/>
      <c r="F15" s="12"/>
      <c r="G15" s="34">
        <v>0.07947</v>
      </c>
      <c r="H15" s="12">
        <f t="shared" si="1"/>
        <v>381.456</v>
      </c>
      <c r="I15" s="34">
        <v>1.847085</v>
      </c>
      <c r="J15" s="12">
        <f t="shared" si="3"/>
        <v>3324.753</v>
      </c>
      <c r="K15" s="12">
        <f t="shared" si="2"/>
        <v>7358.5665</v>
      </c>
    </row>
    <row r="16" ht="25" customHeight="1" spans="1:11">
      <c r="A16" s="12">
        <v>13</v>
      </c>
      <c r="B16" s="32" t="s">
        <v>296</v>
      </c>
      <c r="C16" s="33">
        <v>1.26987</v>
      </c>
      <c r="D16" s="12">
        <f t="shared" si="0"/>
        <v>6984.285</v>
      </c>
      <c r="E16" s="12"/>
      <c r="F16" s="12"/>
      <c r="G16" s="34">
        <v>0.104115</v>
      </c>
      <c r="H16" s="12">
        <f t="shared" si="1"/>
        <v>499.752</v>
      </c>
      <c r="I16" s="34"/>
      <c r="J16" s="12"/>
      <c r="K16" s="12">
        <f t="shared" si="2"/>
        <v>7484.037</v>
      </c>
    </row>
    <row r="17" ht="25" customHeight="1" spans="1:11">
      <c r="A17" s="12">
        <v>15</v>
      </c>
      <c r="B17" s="32" t="s">
        <v>297</v>
      </c>
      <c r="C17" s="33">
        <v>1.07127</v>
      </c>
      <c r="D17" s="12">
        <f t="shared" si="0"/>
        <v>5891.985</v>
      </c>
      <c r="E17" s="12"/>
      <c r="F17" s="12"/>
      <c r="G17" s="34">
        <v>0.02058</v>
      </c>
      <c r="H17" s="12">
        <f t="shared" si="1"/>
        <v>98.784</v>
      </c>
      <c r="I17" s="12"/>
      <c r="J17" s="12"/>
      <c r="K17" s="12">
        <f t="shared" si="2"/>
        <v>5990.769</v>
      </c>
    </row>
    <row r="18" s="30" customFormat="1" ht="25" customHeight="1" spans="1:11">
      <c r="A18" s="35" t="s">
        <v>14</v>
      </c>
      <c r="B18" s="36"/>
      <c r="C18" s="29">
        <f t="shared" ref="C18:K18" si="4">SUM(C4:C17)</f>
        <v>25.04982</v>
      </c>
      <c r="D18" s="29">
        <f t="shared" si="4"/>
        <v>137774.01</v>
      </c>
      <c r="E18" s="29"/>
      <c r="F18" s="29"/>
      <c r="G18" s="29">
        <f t="shared" si="4"/>
        <v>2.65848</v>
      </c>
      <c r="H18" s="29">
        <f t="shared" si="4"/>
        <v>12760.704</v>
      </c>
      <c r="I18" s="29">
        <f t="shared" si="4"/>
        <v>7.18115999999998</v>
      </c>
      <c r="J18" s="29">
        <f t="shared" si="4"/>
        <v>12926.088</v>
      </c>
      <c r="K18" s="29">
        <f t="shared" si="4"/>
        <v>163460.802</v>
      </c>
    </row>
  </sheetData>
  <mergeCells count="3">
    <mergeCell ref="A1:K1"/>
    <mergeCell ref="H2:K2"/>
    <mergeCell ref="A18:B18"/>
  </mergeCells>
  <pageMargins left="0.75" right="0.75" top="1" bottom="1" header="0.5" footer="0.5"/>
  <pageSetup paperSize="9" scale="98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:K1"/>
    </sheetView>
  </sheetViews>
  <sheetFormatPr defaultColWidth="9" defaultRowHeight="13.5" outlineLevelRow="7"/>
  <cols>
    <col min="1" max="1" width="12.275" style="2" customWidth="1"/>
    <col min="2" max="2" width="11.2916666666667" style="2" customWidth="1"/>
    <col min="3" max="3" width="9" style="2"/>
    <col min="4" max="4" width="10.375" style="2"/>
    <col min="5" max="8" width="9" style="2"/>
    <col min="9" max="9" width="13.9833333333333" style="2" customWidth="1"/>
    <col min="10" max="10" width="15.1083333333333" style="2" customWidth="1"/>
    <col min="11" max="11" width="15.925" style="2" customWidth="1"/>
    <col min="12" max="16384" width="9" style="2"/>
  </cols>
  <sheetData>
    <row r="1" ht="56" customHeight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6"/>
      <c r="F2" s="5"/>
      <c r="G2" s="7" t="s">
        <v>1</v>
      </c>
      <c r="H2" s="7"/>
      <c r="I2" s="7"/>
      <c r="J2" s="7"/>
      <c r="K2" s="7"/>
    </row>
    <row r="3" ht="57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25" customHeight="1" spans="1:11">
      <c r="A4" s="23" t="s">
        <v>298</v>
      </c>
      <c r="B4" s="24" t="s">
        <v>299</v>
      </c>
      <c r="C4" s="25"/>
      <c r="D4" s="12"/>
      <c r="E4" s="12"/>
      <c r="F4" s="12"/>
      <c r="G4" s="12"/>
      <c r="H4" s="12"/>
      <c r="I4" s="26">
        <v>0.622725</v>
      </c>
      <c r="J4" s="12">
        <f>I4*1800</f>
        <v>1120.905</v>
      </c>
      <c r="K4" s="12">
        <f t="shared" ref="K4:K7" si="0">J4+D4</f>
        <v>1120.905</v>
      </c>
    </row>
    <row r="5" ht="25" customHeight="1" spans="1:11">
      <c r="A5" s="23" t="s">
        <v>298</v>
      </c>
      <c r="B5" s="23" t="s">
        <v>300</v>
      </c>
      <c r="C5" s="26">
        <v>2.153895</v>
      </c>
      <c r="D5" s="12">
        <f t="shared" ref="D5:D7" si="1">C5*4500</f>
        <v>9692.5275</v>
      </c>
      <c r="E5" s="12"/>
      <c r="F5" s="12"/>
      <c r="G5" s="12"/>
      <c r="H5" s="12"/>
      <c r="I5" s="26">
        <v>0.95448</v>
      </c>
      <c r="J5" s="12">
        <f>I5*1800</f>
        <v>1718.064</v>
      </c>
      <c r="K5" s="12">
        <f t="shared" si="0"/>
        <v>11410.5915</v>
      </c>
    </row>
    <row r="6" ht="25" customHeight="1" spans="1:11">
      <c r="A6" s="23" t="s">
        <v>298</v>
      </c>
      <c r="B6" s="23" t="s">
        <v>301</v>
      </c>
      <c r="C6" s="26">
        <v>0.179355</v>
      </c>
      <c r="D6" s="12">
        <f t="shared" si="1"/>
        <v>807.0975</v>
      </c>
      <c r="E6" s="12"/>
      <c r="F6" s="12"/>
      <c r="G6" s="12"/>
      <c r="H6" s="12"/>
      <c r="I6" s="26"/>
      <c r="J6" s="12"/>
      <c r="K6" s="12">
        <f t="shared" si="0"/>
        <v>807.0975</v>
      </c>
    </row>
    <row r="7" ht="25" customHeight="1" spans="1:11">
      <c r="A7" s="23" t="s">
        <v>298</v>
      </c>
      <c r="B7" s="24" t="s">
        <v>302</v>
      </c>
      <c r="C7" s="26">
        <v>0.32025</v>
      </c>
      <c r="D7" s="12">
        <f t="shared" si="1"/>
        <v>1441.125</v>
      </c>
      <c r="E7" s="12"/>
      <c r="F7" s="12"/>
      <c r="G7" s="12"/>
      <c r="H7" s="12"/>
      <c r="I7" s="26"/>
      <c r="J7" s="12"/>
      <c r="K7" s="12">
        <f t="shared" si="0"/>
        <v>1441.125</v>
      </c>
    </row>
    <row r="8" s="6" customFormat="1" ht="25" customHeight="1" spans="1:11">
      <c r="A8" s="27" t="s">
        <v>14</v>
      </c>
      <c r="B8" s="28"/>
      <c r="C8" s="29">
        <f>SUM(C4:C7)</f>
        <v>2.6535</v>
      </c>
      <c r="D8" s="29"/>
      <c r="E8" s="29"/>
      <c r="F8" s="29"/>
      <c r="G8" s="29"/>
      <c r="H8" s="29"/>
      <c r="I8" s="29">
        <f>SUM(I4:I7)</f>
        <v>1.577205</v>
      </c>
      <c r="J8" s="29"/>
      <c r="K8" s="29">
        <f>SUM(K4:K7)</f>
        <v>14779.719</v>
      </c>
    </row>
  </sheetData>
  <mergeCells count="3">
    <mergeCell ref="A1:K1"/>
    <mergeCell ref="G2:K2"/>
    <mergeCell ref="A8:B8"/>
  </mergeCells>
  <pageMargins left="1.10208333333333" right="0.75" top="1" bottom="1" header="0.5" footer="0.5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workbookViewId="0">
      <selection activeCell="A1" sqref="A1:K1"/>
    </sheetView>
  </sheetViews>
  <sheetFormatPr defaultColWidth="9" defaultRowHeight="13.5"/>
  <cols>
    <col min="1" max="1" width="5.875" style="2" customWidth="1"/>
    <col min="2" max="2" width="9" style="2"/>
    <col min="3" max="3" width="10.125" style="2" customWidth="1"/>
    <col min="4" max="4" width="17.375" style="2"/>
    <col min="5" max="5" width="10.375" style="2"/>
    <col min="6" max="6" width="9.25" style="2"/>
    <col min="7" max="11" width="14.125" style="2"/>
    <col min="12" max="16384" width="9" style="2"/>
  </cols>
  <sheetData>
    <row r="1" ht="6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7" customHeight="1" spans="1:11">
      <c r="A2" s="4"/>
      <c r="B2" s="4"/>
      <c r="C2" s="5"/>
      <c r="D2" s="5"/>
      <c r="E2" s="6"/>
      <c r="F2" s="5"/>
      <c r="G2" s="7"/>
      <c r="H2" s="5" t="s">
        <v>1</v>
      </c>
      <c r="I2" s="5"/>
      <c r="J2" s="5"/>
      <c r="K2" s="5"/>
    </row>
    <row r="3" s="1" customFormat="1" ht="27" customHeight="1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20" customHeight="1" spans="1:11">
      <c r="A4" s="12">
        <v>1</v>
      </c>
      <c r="B4" s="13" t="s">
        <v>303</v>
      </c>
      <c r="C4" s="14"/>
      <c r="D4" s="14">
        <f t="shared" ref="D4:D22" si="0">C4*5500</f>
        <v>0</v>
      </c>
      <c r="E4" s="14"/>
      <c r="F4" s="14"/>
      <c r="G4" s="14"/>
      <c r="H4" s="14">
        <f t="shared" ref="H4:H25" si="1">G4*4800</f>
        <v>0</v>
      </c>
      <c r="I4" s="14">
        <v>1.696457013</v>
      </c>
      <c r="J4" s="14">
        <f t="shared" ref="J4:J26" si="2">I4*1800</f>
        <v>3053.6226234</v>
      </c>
      <c r="K4" s="21">
        <f t="shared" ref="K4:K26" si="3">J4+H4+F4+D4</f>
        <v>3053.6226234</v>
      </c>
    </row>
    <row r="5" ht="20" customHeight="1" spans="1:11">
      <c r="A5" s="12">
        <v>2</v>
      </c>
      <c r="B5" s="13" t="s">
        <v>304</v>
      </c>
      <c r="C5" s="14"/>
      <c r="D5" s="14">
        <f t="shared" si="0"/>
        <v>0</v>
      </c>
      <c r="E5" s="14"/>
      <c r="F5" s="14"/>
      <c r="G5" s="14"/>
      <c r="H5" s="14">
        <f t="shared" si="1"/>
        <v>0</v>
      </c>
      <c r="I5" s="14">
        <v>2.025015</v>
      </c>
      <c r="J5" s="13">
        <f t="shared" si="2"/>
        <v>3645.027</v>
      </c>
      <c r="K5" s="21">
        <f t="shared" si="3"/>
        <v>3645.027</v>
      </c>
    </row>
    <row r="6" ht="20" customHeight="1" spans="1:11">
      <c r="A6" s="12">
        <v>3</v>
      </c>
      <c r="B6" s="13" t="s">
        <v>305</v>
      </c>
      <c r="C6" s="14">
        <v>1.4132900865</v>
      </c>
      <c r="D6" s="14">
        <f t="shared" si="0"/>
        <v>7773.09547575</v>
      </c>
      <c r="E6" s="14"/>
      <c r="F6" s="14"/>
      <c r="G6" s="14">
        <v>0.899341602</v>
      </c>
      <c r="H6" s="14">
        <f t="shared" si="1"/>
        <v>4316.8396896</v>
      </c>
      <c r="I6" s="14"/>
      <c r="J6" s="13">
        <f t="shared" si="2"/>
        <v>0</v>
      </c>
      <c r="K6" s="21">
        <f t="shared" si="3"/>
        <v>12089.93516535</v>
      </c>
    </row>
    <row r="7" ht="20" customHeight="1" spans="1:11">
      <c r="A7" s="12">
        <v>4</v>
      </c>
      <c r="B7" s="13" t="s">
        <v>306</v>
      </c>
      <c r="C7" s="14">
        <v>2.8406780325</v>
      </c>
      <c r="D7" s="14">
        <f t="shared" si="0"/>
        <v>15623.72917875</v>
      </c>
      <c r="E7" s="14"/>
      <c r="F7" s="14"/>
      <c r="G7" s="14"/>
      <c r="H7" s="14">
        <f t="shared" si="1"/>
        <v>0</v>
      </c>
      <c r="I7" s="14"/>
      <c r="J7" s="13">
        <f t="shared" si="2"/>
        <v>0</v>
      </c>
      <c r="K7" s="21">
        <f t="shared" si="3"/>
        <v>15623.72917875</v>
      </c>
    </row>
    <row r="8" ht="20" customHeight="1" spans="1:11">
      <c r="A8" s="12">
        <v>5</v>
      </c>
      <c r="B8" s="13" t="s">
        <v>307</v>
      </c>
      <c r="C8" s="14">
        <v>2.5205004615</v>
      </c>
      <c r="D8" s="14">
        <f t="shared" si="0"/>
        <v>13862.75253825</v>
      </c>
      <c r="E8" s="14"/>
      <c r="F8" s="14"/>
      <c r="G8" s="14">
        <v>0.93855</v>
      </c>
      <c r="H8" s="14">
        <f t="shared" si="1"/>
        <v>4505.04</v>
      </c>
      <c r="I8" s="14"/>
      <c r="J8" s="13">
        <f t="shared" si="2"/>
        <v>0</v>
      </c>
      <c r="K8" s="21">
        <f t="shared" si="3"/>
        <v>18367.79253825</v>
      </c>
    </row>
    <row r="9" ht="20" customHeight="1" spans="1:11">
      <c r="A9" s="12">
        <v>6</v>
      </c>
      <c r="B9" s="13" t="s">
        <v>308</v>
      </c>
      <c r="C9" s="14"/>
      <c r="D9" s="14">
        <f t="shared" si="0"/>
        <v>0</v>
      </c>
      <c r="E9" s="14"/>
      <c r="F9" s="14"/>
      <c r="G9" s="14">
        <v>0.085456035</v>
      </c>
      <c r="H9" s="14">
        <f t="shared" si="1"/>
        <v>410.188968</v>
      </c>
      <c r="I9" s="14"/>
      <c r="J9" s="13">
        <f t="shared" si="2"/>
        <v>0</v>
      </c>
      <c r="K9" s="21">
        <f t="shared" si="3"/>
        <v>410.188968</v>
      </c>
    </row>
    <row r="10" ht="20" customHeight="1" spans="1:11">
      <c r="A10" s="12">
        <v>7</v>
      </c>
      <c r="B10" s="13" t="s">
        <v>309</v>
      </c>
      <c r="C10" s="14">
        <v>7.938765</v>
      </c>
      <c r="D10" s="14">
        <f t="shared" si="0"/>
        <v>43663.2075</v>
      </c>
      <c r="E10" s="14"/>
      <c r="F10" s="14"/>
      <c r="G10" s="14"/>
      <c r="H10" s="14">
        <f t="shared" si="1"/>
        <v>0</v>
      </c>
      <c r="I10" s="14"/>
      <c r="J10" s="13">
        <f t="shared" si="2"/>
        <v>0</v>
      </c>
      <c r="K10" s="21">
        <f t="shared" si="3"/>
        <v>43663.2075</v>
      </c>
    </row>
    <row r="11" ht="20" customHeight="1" spans="1:11">
      <c r="A11" s="12">
        <v>8</v>
      </c>
      <c r="B11" s="13" t="s">
        <v>310</v>
      </c>
      <c r="C11" s="14">
        <v>7.31535</v>
      </c>
      <c r="D11" s="14">
        <f t="shared" si="0"/>
        <v>40234.425</v>
      </c>
      <c r="E11" s="14"/>
      <c r="F11" s="14"/>
      <c r="G11" s="14"/>
      <c r="H11" s="14">
        <f t="shared" si="1"/>
        <v>0</v>
      </c>
      <c r="I11" s="14"/>
      <c r="J11" s="13">
        <f t="shared" si="2"/>
        <v>0</v>
      </c>
      <c r="K11" s="21">
        <f t="shared" si="3"/>
        <v>40234.425</v>
      </c>
    </row>
    <row r="12" ht="20" customHeight="1" spans="1:11">
      <c r="A12" s="12">
        <v>9</v>
      </c>
      <c r="B12" s="13" t="s">
        <v>311</v>
      </c>
      <c r="C12" s="14">
        <v>1.565745</v>
      </c>
      <c r="D12" s="14">
        <f t="shared" si="0"/>
        <v>8611.5975</v>
      </c>
      <c r="E12" s="14"/>
      <c r="F12" s="14"/>
      <c r="G12" s="14">
        <v>0.719961018</v>
      </c>
      <c r="H12" s="14">
        <f t="shared" si="1"/>
        <v>3455.8128864</v>
      </c>
      <c r="I12" s="14"/>
      <c r="J12" s="13">
        <f t="shared" si="2"/>
        <v>0</v>
      </c>
      <c r="K12" s="21">
        <f t="shared" si="3"/>
        <v>12067.4103864</v>
      </c>
    </row>
    <row r="13" ht="20" customHeight="1" spans="1:11">
      <c r="A13" s="12">
        <v>10</v>
      </c>
      <c r="B13" s="13" t="s">
        <v>312</v>
      </c>
      <c r="C13" s="14">
        <v>0.61173</v>
      </c>
      <c r="D13" s="14">
        <f t="shared" si="0"/>
        <v>3364.515</v>
      </c>
      <c r="E13" s="14">
        <v>0.009975</v>
      </c>
      <c r="F13" s="14">
        <f>E13*4500</f>
        <v>44.8875</v>
      </c>
      <c r="G13" s="14"/>
      <c r="H13" s="14">
        <f t="shared" si="1"/>
        <v>0</v>
      </c>
      <c r="I13" s="14"/>
      <c r="J13" s="13">
        <f t="shared" si="2"/>
        <v>0</v>
      </c>
      <c r="K13" s="21">
        <f t="shared" si="3"/>
        <v>3409.4025</v>
      </c>
    </row>
    <row r="14" ht="20" customHeight="1" spans="1:11">
      <c r="A14" s="12">
        <v>11</v>
      </c>
      <c r="B14" s="13" t="s">
        <v>313</v>
      </c>
      <c r="C14" s="14">
        <v>0.63915</v>
      </c>
      <c r="D14" s="14">
        <f t="shared" si="0"/>
        <v>3515.325</v>
      </c>
      <c r="E14" s="14"/>
      <c r="F14" s="14"/>
      <c r="G14" s="14"/>
      <c r="H14" s="14">
        <f t="shared" si="1"/>
        <v>0</v>
      </c>
      <c r="I14" s="14"/>
      <c r="J14" s="13">
        <f t="shared" si="2"/>
        <v>0</v>
      </c>
      <c r="K14" s="21">
        <f t="shared" si="3"/>
        <v>3515.325</v>
      </c>
    </row>
    <row r="15" ht="20" customHeight="1" spans="1:11">
      <c r="A15" s="12">
        <v>12</v>
      </c>
      <c r="B15" s="13" t="s">
        <v>314</v>
      </c>
      <c r="C15" s="14"/>
      <c r="D15" s="14">
        <f t="shared" si="0"/>
        <v>0</v>
      </c>
      <c r="E15" s="14"/>
      <c r="F15" s="14"/>
      <c r="G15" s="14"/>
      <c r="H15" s="14">
        <f t="shared" si="1"/>
        <v>0</v>
      </c>
      <c r="I15" s="14">
        <v>2.28297</v>
      </c>
      <c r="J15" s="13">
        <f t="shared" si="2"/>
        <v>4109.346</v>
      </c>
      <c r="K15" s="21">
        <f t="shared" si="3"/>
        <v>4109.346</v>
      </c>
    </row>
    <row r="16" ht="20" customHeight="1" spans="1:11">
      <c r="A16" s="12">
        <v>13</v>
      </c>
      <c r="B16" s="13" t="s">
        <v>315</v>
      </c>
      <c r="C16" s="14"/>
      <c r="D16" s="14">
        <f t="shared" si="0"/>
        <v>0</v>
      </c>
      <c r="E16" s="14"/>
      <c r="F16" s="14"/>
      <c r="G16" s="14"/>
      <c r="H16" s="14">
        <f t="shared" si="1"/>
        <v>0</v>
      </c>
      <c r="I16" s="14">
        <v>2.18037</v>
      </c>
      <c r="J16" s="13">
        <f t="shared" si="2"/>
        <v>3924.666</v>
      </c>
      <c r="K16" s="21">
        <f t="shared" si="3"/>
        <v>3924.666</v>
      </c>
    </row>
    <row r="17" ht="20" customHeight="1" spans="1:11">
      <c r="A17" s="12">
        <v>14</v>
      </c>
      <c r="B17" s="13" t="s">
        <v>316</v>
      </c>
      <c r="C17" s="14">
        <v>2.509485</v>
      </c>
      <c r="D17" s="14">
        <f t="shared" si="0"/>
        <v>13802.1675</v>
      </c>
      <c r="E17" s="14"/>
      <c r="F17" s="14"/>
      <c r="G17" s="14">
        <v>0.848535</v>
      </c>
      <c r="H17" s="14">
        <f t="shared" si="1"/>
        <v>4072.968</v>
      </c>
      <c r="I17" s="14"/>
      <c r="J17" s="13">
        <f t="shared" si="2"/>
        <v>0</v>
      </c>
      <c r="K17" s="21">
        <f t="shared" si="3"/>
        <v>17875.1355</v>
      </c>
    </row>
    <row r="18" ht="20" customHeight="1" spans="1:11">
      <c r="A18" s="12">
        <v>15</v>
      </c>
      <c r="B18" s="15" t="s">
        <v>317</v>
      </c>
      <c r="C18" s="14">
        <v>18.239565</v>
      </c>
      <c r="D18" s="14">
        <f t="shared" si="0"/>
        <v>100317.6075</v>
      </c>
      <c r="E18" s="14"/>
      <c r="F18" s="14"/>
      <c r="G18" s="14"/>
      <c r="H18" s="14">
        <f t="shared" si="1"/>
        <v>0</v>
      </c>
      <c r="I18" s="14"/>
      <c r="J18" s="13">
        <f t="shared" si="2"/>
        <v>0</v>
      </c>
      <c r="K18" s="21">
        <f t="shared" si="3"/>
        <v>100317.6075</v>
      </c>
    </row>
    <row r="19" ht="20" customHeight="1" spans="1:11">
      <c r="A19" s="12">
        <v>16</v>
      </c>
      <c r="B19" s="13" t="s">
        <v>318</v>
      </c>
      <c r="C19" s="14"/>
      <c r="D19" s="14">
        <f t="shared" si="0"/>
        <v>0</v>
      </c>
      <c r="E19" s="14"/>
      <c r="F19" s="14"/>
      <c r="G19" s="14"/>
      <c r="H19" s="14">
        <f t="shared" si="1"/>
        <v>0</v>
      </c>
      <c r="I19" s="14">
        <v>0.79953</v>
      </c>
      <c r="J19" s="13">
        <f t="shared" si="2"/>
        <v>1439.154</v>
      </c>
      <c r="K19" s="21">
        <f t="shared" si="3"/>
        <v>1439.154</v>
      </c>
    </row>
    <row r="20" ht="20" customHeight="1" spans="1:11">
      <c r="A20" s="12">
        <v>17</v>
      </c>
      <c r="B20" s="13" t="s">
        <v>319</v>
      </c>
      <c r="C20" s="14">
        <v>2.61036</v>
      </c>
      <c r="D20" s="14">
        <f t="shared" si="0"/>
        <v>14356.98</v>
      </c>
      <c r="E20" s="14"/>
      <c r="F20" s="14"/>
      <c r="G20" s="14"/>
      <c r="H20" s="14">
        <f t="shared" si="1"/>
        <v>0</v>
      </c>
      <c r="I20" s="14"/>
      <c r="J20" s="13">
        <f t="shared" si="2"/>
        <v>0</v>
      </c>
      <c r="K20" s="21">
        <f t="shared" si="3"/>
        <v>14356.98</v>
      </c>
    </row>
    <row r="21" ht="20" customHeight="1" spans="1:11">
      <c r="A21" s="12">
        <v>18</v>
      </c>
      <c r="B21" s="13" t="s">
        <v>320</v>
      </c>
      <c r="C21" s="14"/>
      <c r="D21" s="14">
        <f t="shared" si="0"/>
        <v>0</v>
      </c>
      <c r="E21" s="14"/>
      <c r="F21" s="14"/>
      <c r="G21" s="14"/>
      <c r="H21" s="14">
        <f t="shared" si="1"/>
        <v>0</v>
      </c>
      <c r="I21" s="14">
        <v>0.356925</v>
      </c>
      <c r="J21" s="13">
        <f t="shared" si="2"/>
        <v>642.465</v>
      </c>
      <c r="K21" s="21">
        <f t="shared" si="3"/>
        <v>642.465</v>
      </c>
    </row>
    <row r="22" ht="20" customHeight="1" spans="1:11">
      <c r="A22" s="12">
        <v>19</v>
      </c>
      <c r="B22" s="13" t="s">
        <v>254</v>
      </c>
      <c r="C22" s="14"/>
      <c r="D22" s="14">
        <f t="shared" si="0"/>
        <v>0</v>
      </c>
      <c r="E22" s="14"/>
      <c r="F22" s="14"/>
      <c r="G22" s="14"/>
      <c r="H22" s="14">
        <f t="shared" si="1"/>
        <v>0</v>
      </c>
      <c r="I22" s="14">
        <v>0.072315</v>
      </c>
      <c r="J22" s="13">
        <f t="shared" si="2"/>
        <v>130.167</v>
      </c>
      <c r="K22" s="21">
        <f t="shared" si="3"/>
        <v>130.167</v>
      </c>
    </row>
    <row r="23" ht="20" customHeight="1" spans="1:11">
      <c r="A23" s="12">
        <v>20</v>
      </c>
      <c r="B23" s="13" t="s">
        <v>219</v>
      </c>
      <c r="C23" s="14"/>
      <c r="D23" s="14"/>
      <c r="E23" s="14"/>
      <c r="F23" s="14"/>
      <c r="G23" s="14">
        <v>0.38745</v>
      </c>
      <c r="H23" s="14">
        <f t="shared" si="1"/>
        <v>1859.76</v>
      </c>
      <c r="I23" s="14"/>
      <c r="J23" s="13">
        <f t="shared" si="2"/>
        <v>0</v>
      </c>
      <c r="K23" s="21">
        <f t="shared" si="3"/>
        <v>1859.76</v>
      </c>
    </row>
    <row r="24" ht="20" customHeight="1" spans="1:11">
      <c r="A24" s="12">
        <v>21</v>
      </c>
      <c r="B24" s="13" t="s">
        <v>321</v>
      </c>
      <c r="C24" s="14"/>
      <c r="D24" s="14"/>
      <c r="E24" s="14"/>
      <c r="F24" s="14"/>
      <c r="G24" s="14">
        <v>0.847605</v>
      </c>
      <c r="H24" s="14">
        <f t="shared" si="1"/>
        <v>4068.504</v>
      </c>
      <c r="I24" s="14">
        <v>1.603065</v>
      </c>
      <c r="J24" s="13">
        <f t="shared" si="2"/>
        <v>2885.517</v>
      </c>
      <c r="K24" s="21">
        <f t="shared" si="3"/>
        <v>6954.021</v>
      </c>
    </row>
    <row r="25" ht="20" customHeight="1" spans="1:11">
      <c r="A25" s="12">
        <v>22</v>
      </c>
      <c r="B25" s="13" t="s">
        <v>322</v>
      </c>
      <c r="C25" s="14"/>
      <c r="D25" s="14"/>
      <c r="E25" s="14"/>
      <c r="F25" s="14"/>
      <c r="G25" s="14">
        <v>1.290975</v>
      </c>
      <c r="H25" s="14">
        <f t="shared" si="1"/>
        <v>6196.68</v>
      </c>
      <c r="I25" s="14"/>
      <c r="J25" s="13">
        <f t="shared" si="2"/>
        <v>0</v>
      </c>
      <c r="K25" s="21">
        <f t="shared" si="3"/>
        <v>6196.68</v>
      </c>
    </row>
    <row r="26" ht="20" customHeight="1" spans="1:11">
      <c r="A26" s="12">
        <v>23</v>
      </c>
      <c r="B26" s="13" t="s">
        <v>323</v>
      </c>
      <c r="C26" s="14"/>
      <c r="D26" s="14"/>
      <c r="E26" s="14"/>
      <c r="F26" s="14"/>
      <c r="G26" s="14"/>
      <c r="H26" s="14"/>
      <c r="I26" s="14">
        <v>4.39953</v>
      </c>
      <c r="J26" s="13">
        <f t="shared" si="2"/>
        <v>7919.154</v>
      </c>
      <c r="K26" s="21">
        <f t="shared" si="3"/>
        <v>7919.154</v>
      </c>
    </row>
    <row r="27" ht="27" customHeight="1" spans="1:11">
      <c r="A27" s="16" t="s">
        <v>14</v>
      </c>
      <c r="B27" s="17"/>
      <c r="C27" s="18">
        <f t="shared" ref="C27:K27" si="4">SUM(C4:C26)</f>
        <v>48.2046185805</v>
      </c>
      <c r="D27" s="19">
        <f t="shared" si="4"/>
        <v>265125.40219275</v>
      </c>
      <c r="E27" s="18">
        <f t="shared" si="4"/>
        <v>0.009975</v>
      </c>
      <c r="F27" s="18">
        <f t="shared" si="4"/>
        <v>44.8875</v>
      </c>
      <c r="G27" s="18">
        <f t="shared" si="4"/>
        <v>6.017873655</v>
      </c>
      <c r="H27" s="18">
        <f t="shared" si="4"/>
        <v>28885.793544</v>
      </c>
      <c r="I27" s="18">
        <f t="shared" si="4"/>
        <v>15.416177013</v>
      </c>
      <c r="J27" s="18">
        <f t="shared" si="4"/>
        <v>27749.1186234</v>
      </c>
      <c r="K27" s="18">
        <f t="shared" si="4"/>
        <v>321805.20186015</v>
      </c>
    </row>
    <row r="28" ht="27" customHeight="1"/>
  </sheetData>
  <mergeCells count="3">
    <mergeCell ref="A1:K1"/>
    <mergeCell ref="H2:K2"/>
    <mergeCell ref="A27:B27"/>
  </mergeCells>
  <pageMargins left="0.75" right="0.75" top="1" bottom="1" header="0.5" footer="0.5"/>
  <pageSetup paperSize="9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A1" sqref="A1:K1"/>
    </sheetView>
  </sheetViews>
  <sheetFormatPr defaultColWidth="9" defaultRowHeight="13.5"/>
  <cols>
    <col min="1" max="1" width="5.875" style="2" customWidth="1"/>
    <col min="2" max="2" width="9" style="2"/>
    <col min="3" max="3" width="10.375" style="2"/>
    <col min="4" max="4" width="14.125" style="2"/>
    <col min="5" max="5" width="9" style="2"/>
    <col min="6" max="6" width="12.875" style="2"/>
    <col min="7" max="7" width="9" style="2"/>
    <col min="8" max="8" width="11.625" style="2"/>
    <col min="9" max="9" width="9" style="2"/>
    <col min="10" max="10" width="12.875" style="2"/>
    <col min="11" max="11" width="15.375" style="2"/>
    <col min="12" max="16384" width="9" style="2"/>
  </cols>
  <sheetData>
    <row r="1" ht="66" customHeight="1" spans="1:11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6"/>
      <c r="F2" s="5"/>
      <c r="G2" s="7" t="s">
        <v>1</v>
      </c>
      <c r="H2" s="7"/>
      <c r="I2" s="7"/>
      <c r="J2" s="7"/>
      <c r="K2" s="7"/>
    </row>
    <row r="3" ht="57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25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25" customHeight="1" spans="1:11">
      <c r="A4" s="12">
        <v>1</v>
      </c>
      <c r="B4" s="52" t="s">
        <v>26</v>
      </c>
      <c r="C4" s="50">
        <v>2.45997254473649</v>
      </c>
      <c r="D4" s="21">
        <f t="shared" ref="D4:D33" si="0">C4*4500</f>
        <v>11069.8764513142</v>
      </c>
      <c r="E4" s="51">
        <v>0</v>
      </c>
      <c r="F4" s="21">
        <f t="shared" ref="F4:F33" si="1">E4*7000</f>
        <v>0</v>
      </c>
      <c r="G4" s="51">
        <v>0</v>
      </c>
      <c r="H4" s="21">
        <f t="shared" ref="H4:H33" si="2">G4*4800</f>
        <v>0</v>
      </c>
      <c r="I4" s="50">
        <v>0</v>
      </c>
      <c r="J4" s="21">
        <f t="shared" ref="J4:J33" si="3">I4*1800</f>
        <v>0</v>
      </c>
      <c r="K4" s="21">
        <f t="shared" ref="K4:K33" si="4">J4+H4+F4+D4</f>
        <v>11069.8764513142</v>
      </c>
    </row>
    <row r="5" ht="25" customHeight="1" spans="1:11">
      <c r="A5" s="12">
        <v>2</v>
      </c>
      <c r="B5" s="49" t="s">
        <v>27</v>
      </c>
      <c r="C5" s="50">
        <v>6.03036172717499</v>
      </c>
      <c r="D5" s="21">
        <f t="shared" si="0"/>
        <v>27136.6277722875</v>
      </c>
      <c r="E5" s="51">
        <v>0</v>
      </c>
      <c r="F5" s="21">
        <f t="shared" si="1"/>
        <v>0</v>
      </c>
      <c r="G5" s="51">
        <v>0</v>
      </c>
      <c r="H5" s="21">
        <f t="shared" si="2"/>
        <v>0</v>
      </c>
      <c r="I5" s="51">
        <v>0</v>
      </c>
      <c r="J5" s="21">
        <f t="shared" si="3"/>
        <v>0</v>
      </c>
      <c r="K5" s="21">
        <f t="shared" si="4"/>
        <v>27136.6277722875</v>
      </c>
    </row>
    <row r="6" ht="25" customHeight="1" spans="1:11">
      <c r="A6" s="12">
        <v>3</v>
      </c>
      <c r="B6" s="52" t="s">
        <v>28</v>
      </c>
      <c r="C6" s="51">
        <v>2.326472708937</v>
      </c>
      <c r="D6" s="21">
        <f t="shared" si="0"/>
        <v>10469.1271902165</v>
      </c>
      <c r="E6" s="51">
        <v>0</v>
      </c>
      <c r="F6" s="21">
        <f t="shared" si="1"/>
        <v>0</v>
      </c>
      <c r="G6" s="51">
        <v>0</v>
      </c>
      <c r="H6" s="21">
        <f t="shared" si="2"/>
        <v>0</v>
      </c>
      <c r="I6" s="50">
        <v>0</v>
      </c>
      <c r="J6" s="21">
        <f t="shared" si="3"/>
        <v>0</v>
      </c>
      <c r="K6" s="21">
        <f t="shared" si="4"/>
        <v>10469.1271902165</v>
      </c>
    </row>
    <row r="7" ht="25" customHeight="1" spans="1:11">
      <c r="A7" s="12">
        <v>4</v>
      </c>
      <c r="B7" s="52" t="s">
        <v>29</v>
      </c>
      <c r="C7" s="51">
        <v>32.3289170535</v>
      </c>
      <c r="D7" s="21">
        <f t="shared" si="0"/>
        <v>145480.12674075</v>
      </c>
      <c r="E7" s="51">
        <v>0</v>
      </c>
      <c r="F7" s="21">
        <f t="shared" si="1"/>
        <v>0</v>
      </c>
      <c r="G7" s="51">
        <v>0</v>
      </c>
      <c r="H7" s="21">
        <f t="shared" si="2"/>
        <v>0</v>
      </c>
      <c r="I7" s="50">
        <v>0</v>
      </c>
      <c r="J7" s="21">
        <f t="shared" si="3"/>
        <v>0</v>
      </c>
      <c r="K7" s="21">
        <f t="shared" si="4"/>
        <v>145480.12674075</v>
      </c>
    </row>
    <row r="8" ht="25" customHeight="1" spans="1:11">
      <c r="A8" s="12">
        <v>5</v>
      </c>
      <c r="B8" s="52" t="s">
        <v>30</v>
      </c>
      <c r="C8" s="51">
        <v>25.5963168780435</v>
      </c>
      <c r="D8" s="21">
        <f t="shared" si="0"/>
        <v>115183.425951196</v>
      </c>
      <c r="E8" s="51">
        <v>0</v>
      </c>
      <c r="F8" s="21">
        <f t="shared" si="1"/>
        <v>0</v>
      </c>
      <c r="G8" s="51">
        <v>0</v>
      </c>
      <c r="H8" s="21">
        <f t="shared" si="2"/>
        <v>0</v>
      </c>
      <c r="I8" s="50">
        <v>0</v>
      </c>
      <c r="J8" s="21">
        <f t="shared" si="3"/>
        <v>0</v>
      </c>
      <c r="K8" s="21">
        <f t="shared" si="4"/>
        <v>115183.425951196</v>
      </c>
    </row>
    <row r="9" ht="25" customHeight="1" spans="1:11">
      <c r="A9" s="12">
        <v>6</v>
      </c>
      <c r="B9" s="49" t="s">
        <v>31</v>
      </c>
      <c r="C9" s="51">
        <v>11.6878149532876</v>
      </c>
      <c r="D9" s="21">
        <f t="shared" si="0"/>
        <v>52595.1672897942</v>
      </c>
      <c r="E9" s="51">
        <v>0</v>
      </c>
      <c r="F9" s="21">
        <f t="shared" si="1"/>
        <v>0</v>
      </c>
      <c r="G9" s="51">
        <v>0</v>
      </c>
      <c r="H9" s="21">
        <f t="shared" si="2"/>
        <v>0</v>
      </c>
      <c r="I9" s="50">
        <v>0</v>
      </c>
      <c r="J9" s="21">
        <f t="shared" si="3"/>
        <v>0</v>
      </c>
      <c r="K9" s="21">
        <f t="shared" si="4"/>
        <v>52595.1672897942</v>
      </c>
    </row>
    <row r="10" ht="25" customHeight="1" spans="1:11">
      <c r="A10" s="12">
        <v>7</v>
      </c>
      <c r="B10" s="49" t="s">
        <v>32</v>
      </c>
      <c r="C10" s="50">
        <v>39.291099162939</v>
      </c>
      <c r="D10" s="21">
        <f t="shared" si="0"/>
        <v>176809.946233225</v>
      </c>
      <c r="E10" s="51">
        <v>1.026145179978</v>
      </c>
      <c r="F10" s="21">
        <f t="shared" si="1"/>
        <v>7183.016259846</v>
      </c>
      <c r="G10" s="51">
        <v>0</v>
      </c>
      <c r="H10" s="21">
        <f t="shared" si="2"/>
        <v>0</v>
      </c>
      <c r="I10" s="50">
        <v>0</v>
      </c>
      <c r="J10" s="21">
        <f t="shared" si="3"/>
        <v>0</v>
      </c>
      <c r="K10" s="21">
        <f t="shared" si="4"/>
        <v>183992.962493071</v>
      </c>
    </row>
    <row r="11" ht="25" customHeight="1" spans="1:11">
      <c r="A11" s="12">
        <v>8</v>
      </c>
      <c r="B11" s="49" t="s">
        <v>33</v>
      </c>
      <c r="C11" s="50">
        <v>0.156146360278499</v>
      </c>
      <c r="D11" s="21">
        <f t="shared" si="0"/>
        <v>702.658621253246</v>
      </c>
      <c r="E11" s="51">
        <v>0</v>
      </c>
      <c r="F11" s="21">
        <f t="shared" si="1"/>
        <v>0</v>
      </c>
      <c r="G11" s="51">
        <v>0</v>
      </c>
      <c r="H11" s="21">
        <f t="shared" si="2"/>
        <v>0</v>
      </c>
      <c r="I11" s="50">
        <v>0</v>
      </c>
      <c r="J11" s="21">
        <f t="shared" si="3"/>
        <v>0</v>
      </c>
      <c r="K11" s="21">
        <f t="shared" si="4"/>
        <v>702.658621253246</v>
      </c>
    </row>
    <row r="12" ht="25" customHeight="1" spans="1:11">
      <c r="A12" s="12">
        <v>9</v>
      </c>
      <c r="B12" s="52" t="s">
        <v>34</v>
      </c>
      <c r="C12" s="51">
        <v>0.404510341736999</v>
      </c>
      <c r="D12" s="21">
        <f t="shared" si="0"/>
        <v>1820.2965378165</v>
      </c>
      <c r="E12" s="51">
        <v>0</v>
      </c>
      <c r="F12" s="21">
        <f t="shared" si="1"/>
        <v>0</v>
      </c>
      <c r="G12" s="51">
        <v>0</v>
      </c>
      <c r="H12" s="21">
        <f t="shared" si="2"/>
        <v>0</v>
      </c>
      <c r="I12" s="50">
        <v>0</v>
      </c>
      <c r="J12" s="21">
        <f t="shared" si="3"/>
        <v>0</v>
      </c>
      <c r="K12" s="21">
        <f t="shared" si="4"/>
        <v>1820.2965378165</v>
      </c>
    </row>
    <row r="13" ht="25" customHeight="1" spans="1:11">
      <c r="A13" s="12">
        <v>10</v>
      </c>
      <c r="B13" s="52" t="s">
        <v>35</v>
      </c>
      <c r="C13" s="51">
        <v>1.279836392622</v>
      </c>
      <c r="D13" s="21">
        <f t="shared" si="0"/>
        <v>5759.263766799</v>
      </c>
      <c r="E13" s="51">
        <v>0</v>
      </c>
      <c r="F13" s="21">
        <f t="shared" si="1"/>
        <v>0</v>
      </c>
      <c r="G13" s="51">
        <v>0</v>
      </c>
      <c r="H13" s="21">
        <f t="shared" si="2"/>
        <v>0</v>
      </c>
      <c r="I13" s="50">
        <v>0</v>
      </c>
      <c r="J13" s="21">
        <f t="shared" si="3"/>
        <v>0</v>
      </c>
      <c r="K13" s="21">
        <f t="shared" si="4"/>
        <v>5759.263766799</v>
      </c>
    </row>
    <row r="14" ht="25" customHeight="1" spans="1:11">
      <c r="A14" s="12">
        <v>11</v>
      </c>
      <c r="B14" s="52" t="s">
        <v>36</v>
      </c>
      <c r="C14" s="50">
        <v>5.54555222396249</v>
      </c>
      <c r="D14" s="21">
        <f t="shared" si="0"/>
        <v>24954.9850078312</v>
      </c>
      <c r="E14" s="51">
        <v>0</v>
      </c>
      <c r="F14" s="21">
        <f t="shared" si="1"/>
        <v>0</v>
      </c>
      <c r="G14" s="51">
        <v>0</v>
      </c>
      <c r="H14" s="21">
        <f t="shared" si="2"/>
        <v>0</v>
      </c>
      <c r="I14" s="50">
        <v>0</v>
      </c>
      <c r="J14" s="21">
        <f t="shared" si="3"/>
        <v>0</v>
      </c>
      <c r="K14" s="21">
        <f t="shared" si="4"/>
        <v>24954.9850078312</v>
      </c>
    </row>
    <row r="15" ht="25" customHeight="1" spans="1:11">
      <c r="A15" s="12">
        <v>12</v>
      </c>
      <c r="B15" s="52" t="s">
        <v>37</v>
      </c>
      <c r="C15" s="51">
        <v>0.533922070968</v>
      </c>
      <c r="D15" s="21">
        <f t="shared" si="0"/>
        <v>2402.649319356</v>
      </c>
      <c r="E15" s="51">
        <v>0</v>
      </c>
      <c r="F15" s="21">
        <f t="shared" si="1"/>
        <v>0</v>
      </c>
      <c r="G15" s="51">
        <v>0</v>
      </c>
      <c r="H15" s="21">
        <f t="shared" si="2"/>
        <v>0</v>
      </c>
      <c r="I15" s="51">
        <v>0</v>
      </c>
      <c r="J15" s="21">
        <f t="shared" si="3"/>
        <v>0</v>
      </c>
      <c r="K15" s="21">
        <f t="shared" si="4"/>
        <v>2402.649319356</v>
      </c>
    </row>
    <row r="16" ht="25" customHeight="1" spans="1:11">
      <c r="A16" s="12">
        <v>13</v>
      </c>
      <c r="B16" s="52" t="s">
        <v>38</v>
      </c>
      <c r="C16" s="51">
        <v>8.72185042504348</v>
      </c>
      <c r="D16" s="21">
        <f t="shared" si="0"/>
        <v>39248.3269126957</v>
      </c>
      <c r="E16" s="51">
        <v>0</v>
      </c>
      <c r="F16" s="21">
        <f t="shared" si="1"/>
        <v>0</v>
      </c>
      <c r="G16" s="51">
        <v>0.325707378147</v>
      </c>
      <c r="H16" s="21">
        <f t="shared" si="2"/>
        <v>1563.3954151056</v>
      </c>
      <c r="I16" s="51">
        <v>0</v>
      </c>
      <c r="J16" s="21">
        <f t="shared" si="3"/>
        <v>0</v>
      </c>
      <c r="K16" s="21">
        <f t="shared" si="4"/>
        <v>40811.7223278013</v>
      </c>
    </row>
    <row r="17" ht="25" customHeight="1" spans="1:11">
      <c r="A17" s="12">
        <v>14</v>
      </c>
      <c r="B17" s="52" t="s">
        <v>39</v>
      </c>
      <c r="C17" s="51">
        <v>0</v>
      </c>
      <c r="D17" s="21">
        <f t="shared" si="0"/>
        <v>0</v>
      </c>
      <c r="E17" s="51">
        <v>0</v>
      </c>
      <c r="F17" s="21">
        <f t="shared" si="1"/>
        <v>0</v>
      </c>
      <c r="G17" s="51">
        <v>0</v>
      </c>
      <c r="H17" s="21">
        <f t="shared" si="2"/>
        <v>0</v>
      </c>
      <c r="I17" s="51">
        <v>0.505553941095</v>
      </c>
      <c r="J17" s="21">
        <f t="shared" si="3"/>
        <v>909.997093971</v>
      </c>
      <c r="K17" s="21">
        <f t="shared" si="4"/>
        <v>909.997093971</v>
      </c>
    </row>
    <row r="18" ht="25" customHeight="1" spans="1:11">
      <c r="A18" s="12">
        <v>15</v>
      </c>
      <c r="B18" s="52" t="s">
        <v>40</v>
      </c>
      <c r="C18" s="51">
        <v>0</v>
      </c>
      <c r="D18" s="21">
        <f t="shared" si="0"/>
        <v>0</v>
      </c>
      <c r="E18" s="51">
        <v>0</v>
      </c>
      <c r="F18" s="21">
        <f t="shared" si="1"/>
        <v>0</v>
      </c>
      <c r="G18" s="51">
        <v>0</v>
      </c>
      <c r="H18" s="21">
        <f t="shared" si="2"/>
        <v>0</v>
      </c>
      <c r="I18" s="51">
        <v>4.7845709504505</v>
      </c>
      <c r="J18" s="21">
        <f t="shared" si="3"/>
        <v>8612.2277108109</v>
      </c>
      <c r="K18" s="21">
        <f t="shared" si="4"/>
        <v>8612.2277108109</v>
      </c>
    </row>
    <row r="19" ht="25" customHeight="1" spans="1:11">
      <c r="A19" s="12">
        <v>16</v>
      </c>
      <c r="B19" s="52" t="s">
        <v>41</v>
      </c>
      <c r="C19" s="51">
        <v>1.25269721276805</v>
      </c>
      <c r="D19" s="21">
        <f t="shared" si="0"/>
        <v>5637.13745745623</v>
      </c>
      <c r="E19" s="51">
        <v>0</v>
      </c>
      <c r="F19" s="21">
        <f t="shared" si="1"/>
        <v>0</v>
      </c>
      <c r="G19" s="51">
        <v>0</v>
      </c>
      <c r="H19" s="21">
        <f t="shared" si="2"/>
        <v>0</v>
      </c>
      <c r="I19" s="51">
        <v>0</v>
      </c>
      <c r="J19" s="21">
        <f t="shared" si="3"/>
        <v>0</v>
      </c>
      <c r="K19" s="21">
        <f t="shared" si="4"/>
        <v>5637.13745745623</v>
      </c>
    </row>
    <row r="20" ht="25" customHeight="1" spans="1:11">
      <c r="A20" s="12">
        <v>17</v>
      </c>
      <c r="B20" s="52" t="s">
        <v>42</v>
      </c>
      <c r="C20" s="51">
        <v>10.4818455240435</v>
      </c>
      <c r="D20" s="21">
        <f t="shared" si="0"/>
        <v>47168.3048581957</v>
      </c>
      <c r="E20" s="51">
        <v>0</v>
      </c>
      <c r="F20" s="21">
        <f t="shared" si="1"/>
        <v>0</v>
      </c>
      <c r="G20" s="51">
        <v>0</v>
      </c>
      <c r="H20" s="21">
        <f t="shared" si="2"/>
        <v>0</v>
      </c>
      <c r="I20" s="51">
        <v>0</v>
      </c>
      <c r="J20" s="21">
        <f t="shared" si="3"/>
        <v>0</v>
      </c>
      <c r="K20" s="21">
        <f t="shared" si="4"/>
        <v>47168.3048581957</v>
      </c>
    </row>
    <row r="21" ht="25" customHeight="1" spans="1:11">
      <c r="A21" s="12">
        <v>18</v>
      </c>
      <c r="B21" s="52" t="s">
        <v>43</v>
      </c>
      <c r="C21" s="51">
        <v>0.846197795888997</v>
      </c>
      <c r="D21" s="21">
        <f t="shared" si="0"/>
        <v>3807.89008150049</v>
      </c>
      <c r="E21" s="51">
        <v>0</v>
      </c>
      <c r="F21" s="21">
        <f t="shared" si="1"/>
        <v>0</v>
      </c>
      <c r="G21" s="51">
        <v>0</v>
      </c>
      <c r="H21" s="21">
        <f t="shared" si="2"/>
        <v>0</v>
      </c>
      <c r="I21" s="51">
        <v>0</v>
      </c>
      <c r="J21" s="21">
        <f t="shared" si="3"/>
        <v>0</v>
      </c>
      <c r="K21" s="21">
        <f t="shared" si="4"/>
        <v>3807.89008150049</v>
      </c>
    </row>
    <row r="22" ht="25" customHeight="1" spans="1:11">
      <c r="A22" s="12">
        <v>19</v>
      </c>
      <c r="B22" s="52" t="s">
        <v>44</v>
      </c>
      <c r="C22" s="51">
        <v>2.414305528425</v>
      </c>
      <c r="D22" s="21">
        <f t="shared" si="0"/>
        <v>10864.3748779125</v>
      </c>
      <c r="E22" s="51">
        <v>0.4761010561965</v>
      </c>
      <c r="F22" s="21">
        <f t="shared" si="1"/>
        <v>3332.7073933755</v>
      </c>
      <c r="G22" s="51">
        <v>0</v>
      </c>
      <c r="H22" s="21">
        <f t="shared" si="2"/>
        <v>0</v>
      </c>
      <c r="I22" s="51">
        <v>0</v>
      </c>
      <c r="J22" s="21">
        <f t="shared" si="3"/>
        <v>0</v>
      </c>
      <c r="K22" s="21">
        <f t="shared" si="4"/>
        <v>14197.082271288</v>
      </c>
    </row>
    <row r="23" ht="25" customHeight="1" spans="1:11">
      <c r="A23" s="12">
        <v>20</v>
      </c>
      <c r="B23" s="52" t="s">
        <v>45</v>
      </c>
      <c r="C23" s="51">
        <v>4.2970617924</v>
      </c>
      <c r="D23" s="21">
        <f t="shared" si="0"/>
        <v>19336.7780658</v>
      </c>
      <c r="E23" s="51">
        <v>0</v>
      </c>
      <c r="F23" s="21">
        <f t="shared" si="1"/>
        <v>0</v>
      </c>
      <c r="G23" s="51">
        <v>0</v>
      </c>
      <c r="H23" s="21">
        <f t="shared" si="2"/>
        <v>0</v>
      </c>
      <c r="I23" s="51">
        <v>0</v>
      </c>
      <c r="J23" s="21">
        <f t="shared" si="3"/>
        <v>0</v>
      </c>
      <c r="K23" s="21">
        <f t="shared" si="4"/>
        <v>19336.7780658</v>
      </c>
    </row>
    <row r="24" ht="25" customHeight="1" spans="1:11">
      <c r="A24" s="12">
        <v>21</v>
      </c>
      <c r="B24" s="52" t="s">
        <v>46</v>
      </c>
      <c r="C24" s="51">
        <v>3.70854120652498</v>
      </c>
      <c r="D24" s="21">
        <f t="shared" si="0"/>
        <v>16688.4354293624</v>
      </c>
      <c r="E24" s="51">
        <v>0</v>
      </c>
      <c r="F24" s="21">
        <f t="shared" si="1"/>
        <v>0</v>
      </c>
      <c r="G24" s="51">
        <v>0</v>
      </c>
      <c r="H24" s="21">
        <f t="shared" si="2"/>
        <v>0</v>
      </c>
      <c r="I24" s="51">
        <v>0.3624675821175</v>
      </c>
      <c r="J24" s="21">
        <f t="shared" si="3"/>
        <v>652.4416478115</v>
      </c>
      <c r="K24" s="21">
        <f t="shared" si="4"/>
        <v>17340.8770771739</v>
      </c>
    </row>
    <row r="25" ht="25" customHeight="1" spans="1:11">
      <c r="A25" s="12">
        <v>22</v>
      </c>
      <c r="B25" s="52" t="s">
        <v>47</v>
      </c>
      <c r="C25" s="51">
        <v>12.1134178931537</v>
      </c>
      <c r="D25" s="21">
        <f t="shared" si="0"/>
        <v>54510.3805191917</v>
      </c>
      <c r="E25" s="51">
        <v>0</v>
      </c>
      <c r="F25" s="21">
        <f t="shared" si="1"/>
        <v>0</v>
      </c>
      <c r="G25" s="51">
        <v>0</v>
      </c>
      <c r="H25" s="21">
        <f t="shared" si="2"/>
        <v>0</v>
      </c>
      <c r="I25" s="51">
        <v>0</v>
      </c>
      <c r="J25" s="21">
        <f t="shared" si="3"/>
        <v>0</v>
      </c>
      <c r="K25" s="21">
        <f t="shared" si="4"/>
        <v>54510.3805191917</v>
      </c>
    </row>
    <row r="26" ht="25" customHeight="1" spans="1:11">
      <c r="A26" s="12">
        <v>23</v>
      </c>
      <c r="B26" s="52" t="s">
        <v>48</v>
      </c>
      <c r="C26" s="51">
        <v>4.89799607004899</v>
      </c>
      <c r="D26" s="21">
        <f t="shared" si="0"/>
        <v>22040.9823152205</v>
      </c>
      <c r="E26" s="51">
        <v>0</v>
      </c>
      <c r="F26" s="21">
        <f t="shared" si="1"/>
        <v>0</v>
      </c>
      <c r="G26" s="51">
        <v>0</v>
      </c>
      <c r="H26" s="21">
        <f t="shared" si="2"/>
        <v>0</v>
      </c>
      <c r="I26" s="51">
        <v>0</v>
      </c>
      <c r="J26" s="21">
        <f t="shared" si="3"/>
        <v>0</v>
      </c>
      <c r="K26" s="21">
        <f t="shared" si="4"/>
        <v>22040.9823152205</v>
      </c>
    </row>
    <row r="27" ht="25" customHeight="1" spans="1:11">
      <c r="A27" s="12">
        <v>24</v>
      </c>
      <c r="B27" s="52" t="s">
        <v>49</v>
      </c>
      <c r="C27" s="51">
        <v>3.2039531175</v>
      </c>
      <c r="D27" s="21">
        <f t="shared" si="0"/>
        <v>14417.78902875</v>
      </c>
      <c r="E27" s="51">
        <v>0</v>
      </c>
      <c r="F27" s="21">
        <f t="shared" si="1"/>
        <v>0</v>
      </c>
      <c r="G27" s="51">
        <v>0</v>
      </c>
      <c r="H27" s="21">
        <f t="shared" si="2"/>
        <v>0</v>
      </c>
      <c r="I27" s="51">
        <v>0</v>
      </c>
      <c r="J27" s="21">
        <f t="shared" si="3"/>
        <v>0</v>
      </c>
      <c r="K27" s="21">
        <f t="shared" si="4"/>
        <v>14417.78902875</v>
      </c>
    </row>
    <row r="28" ht="25" customHeight="1" spans="1:11">
      <c r="A28" s="12">
        <v>25</v>
      </c>
      <c r="B28" s="52" t="s">
        <v>50</v>
      </c>
      <c r="C28" s="51">
        <v>2.40236362011</v>
      </c>
      <c r="D28" s="21">
        <f t="shared" si="0"/>
        <v>10810.636290495</v>
      </c>
      <c r="E28" s="51">
        <v>0</v>
      </c>
      <c r="F28" s="21">
        <f t="shared" si="1"/>
        <v>0</v>
      </c>
      <c r="G28" s="51">
        <v>0</v>
      </c>
      <c r="H28" s="21">
        <f t="shared" si="2"/>
        <v>0</v>
      </c>
      <c r="I28" s="51">
        <v>0</v>
      </c>
      <c r="J28" s="21">
        <f t="shared" si="3"/>
        <v>0</v>
      </c>
      <c r="K28" s="21">
        <f t="shared" si="4"/>
        <v>10810.636290495</v>
      </c>
    </row>
    <row r="29" ht="25" customHeight="1" spans="1:11">
      <c r="A29" s="12">
        <v>26</v>
      </c>
      <c r="B29" s="52" t="s">
        <v>51</v>
      </c>
      <c r="C29" s="51">
        <v>4.2274725840225</v>
      </c>
      <c r="D29" s="21">
        <f t="shared" si="0"/>
        <v>19023.6266281013</v>
      </c>
      <c r="E29" s="51">
        <v>0</v>
      </c>
      <c r="F29" s="21">
        <f t="shared" si="1"/>
        <v>0</v>
      </c>
      <c r="G29" s="51">
        <v>0</v>
      </c>
      <c r="H29" s="21">
        <f t="shared" si="2"/>
        <v>0</v>
      </c>
      <c r="I29" s="51">
        <v>0</v>
      </c>
      <c r="J29" s="21">
        <f t="shared" si="3"/>
        <v>0</v>
      </c>
      <c r="K29" s="21">
        <f t="shared" si="4"/>
        <v>19023.6266281013</v>
      </c>
    </row>
    <row r="30" ht="25" customHeight="1" spans="1:11">
      <c r="A30" s="12">
        <v>27</v>
      </c>
      <c r="B30" s="52" t="s">
        <v>52</v>
      </c>
      <c r="C30" s="51">
        <v>20.3012972923356</v>
      </c>
      <c r="D30" s="21">
        <f t="shared" si="0"/>
        <v>91355.8378155102</v>
      </c>
      <c r="E30" s="51">
        <v>5.520716054655</v>
      </c>
      <c r="F30" s="21">
        <f t="shared" si="1"/>
        <v>38645.012382585</v>
      </c>
      <c r="G30" s="51">
        <v>1.2316850536095</v>
      </c>
      <c r="H30" s="21">
        <f t="shared" si="2"/>
        <v>5912.0882573256</v>
      </c>
      <c r="I30" s="51">
        <v>0</v>
      </c>
      <c r="J30" s="21">
        <f t="shared" si="3"/>
        <v>0</v>
      </c>
      <c r="K30" s="21">
        <f t="shared" si="4"/>
        <v>135912.938455421</v>
      </c>
    </row>
    <row r="31" ht="25" customHeight="1" spans="1:11">
      <c r="A31" s="12">
        <v>28</v>
      </c>
      <c r="B31" s="52" t="s">
        <v>53</v>
      </c>
      <c r="C31" s="51">
        <v>2.9163964719705</v>
      </c>
      <c r="D31" s="21">
        <f t="shared" si="0"/>
        <v>13123.7841238672</v>
      </c>
      <c r="E31" s="51">
        <v>0</v>
      </c>
      <c r="F31" s="21">
        <f t="shared" si="1"/>
        <v>0</v>
      </c>
      <c r="G31" s="51">
        <v>0</v>
      </c>
      <c r="H31" s="21">
        <f t="shared" si="2"/>
        <v>0</v>
      </c>
      <c r="I31" s="51">
        <v>0</v>
      </c>
      <c r="J31" s="21">
        <f t="shared" si="3"/>
        <v>0</v>
      </c>
      <c r="K31" s="21">
        <f t="shared" si="4"/>
        <v>13123.7841238672</v>
      </c>
    </row>
    <row r="32" ht="25" customHeight="1" spans="1:11">
      <c r="A32" s="12">
        <v>29</v>
      </c>
      <c r="B32" s="52" t="s">
        <v>54</v>
      </c>
      <c r="C32" s="51">
        <v>0.0761578850979</v>
      </c>
      <c r="D32" s="21">
        <f t="shared" si="0"/>
        <v>342.71048294055</v>
      </c>
      <c r="E32" s="51">
        <v>0</v>
      </c>
      <c r="F32" s="21">
        <f t="shared" si="1"/>
        <v>0</v>
      </c>
      <c r="G32" s="51">
        <v>0</v>
      </c>
      <c r="H32" s="21">
        <f t="shared" si="2"/>
        <v>0</v>
      </c>
      <c r="I32" s="51">
        <v>0</v>
      </c>
      <c r="J32" s="21">
        <f t="shared" si="3"/>
        <v>0</v>
      </c>
      <c r="K32" s="21">
        <f t="shared" si="4"/>
        <v>342.71048294055</v>
      </c>
    </row>
    <row r="33" ht="25" customHeight="1" spans="1:11">
      <c r="A33" s="12">
        <v>30</v>
      </c>
      <c r="B33" s="52" t="s">
        <v>55</v>
      </c>
      <c r="C33" s="51">
        <v>3.29234375649148</v>
      </c>
      <c r="D33" s="21">
        <f t="shared" si="0"/>
        <v>14815.5469042117</v>
      </c>
      <c r="E33" s="51">
        <v>0</v>
      </c>
      <c r="F33" s="21">
        <f t="shared" si="1"/>
        <v>0</v>
      </c>
      <c r="G33" s="51">
        <v>0</v>
      </c>
      <c r="H33" s="21">
        <f t="shared" si="2"/>
        <v>0</v>
      </c>
      <c r="I33" s="51">
        <v>0</v>
      </c>
      <c r="J33" s="21">
        <f t="shared" si="3"/>
        <v>0</v>
      </c>
      <c r="K33" s="21">
        <f t="shared" si="4"/>
        <v>14815.5469042117</v>
      </c>
    </row>
    <row r="34" ht="25" customHeight="1" spans="1:11">
      <c r="A34" s="16" t="s">
        <v>14</v>
      </c>
      <c r="B34" s="45"/>
      <c r="C34" s="42">
        <f t="shared" ref="C34:K34" si="5">SUM(C4:C33)</f>
        <v>212.794820594011</v>
      </c>
      <c r="D34" s="42">
        <f t="shared" si="5"/>
        <v>957576.692673051</v>
      </c>
      <c r="E34" s="42">
        <f t="shared" si="5"/>
        <v>7.0229622908295</v>
      </c>
      <c r="F34" s="42">
        <f t="shared" si="5"/>
        <v>49160.7360358065</v>
      </c>
      <c r="G34" s="42">
        <f t="shared" si="5"/>
        <v>1.5573924317565</v>
      </c>
      <c r="H34" s="42">
        <f t="shared" si="5"/>
        <v>7475.4836724312</v>
      </c>
      <c r="I34" s="42">
        <f t="shared" si="5"/>
        <v>5.652592473663</v>
      </c>
      <c r="J34" s="42">
        <f t="shared" si="5"/>
        <v>10174.6664525934</v>
      </c>
      <c r="K34" s="42">
        <f t="shared" si="5"/>
        <v>1024387.57883388</v>
      </c>
    </row>
  </sheetData>
  <mergeCells count="3">
    <mergeCell ref="A1:K1"/>
    <mergeCell ref="G2:K2"/>
    <mergeCell ref="A34:B3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:K1"/>
    </sheetView>
  </sheetViews>
  <sheetFormatPr defaultColWidth="9" defaultRowHeight="13.5"/>
  <cols>
    <col min="1" max="1" width="5.375" style="2" customWidth="1"/>
    <col min="2" max="2" width="9" style="2"/>
    <col min="3" max="3" width="9.25" style="2"/>
    <col min="4" max="4" width="14.125" style="2"/>
    <col min="5" max="8" width="9" style="2"/>
    <col min="9" max="9" width="9.25" style="2"/>
    <col min="10" max="10" width="12.875" style="2"/>
    <col min="11" max="11" width="14.125" style="2"/>
    <col min="12" max="16384" width="9" style="2"/>
  </cols>
  <sheetData>
    <row r="1" ht="62" customHeight="1" spans="1:11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6"/>
      <c r="F2" s="5"/>
      <c r="G2" s="7" t="s">
        <v>1</v>
      </c>
      <c r="H2" s="7"/>
      <c r="I2" s="7"/>
      <c r="J2" s="7"/>
      <c r="K2" s="7"/>
    </row>
    <row r="3" ht="42.75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30" customHeight="1" spans="1:11">
      <c r="A4" s="92">
        <v>1</v>
      </c>
      <c r="B4" s="52" t="s">
        <v>56</v>
      </c>
      <c r="C4" s="50">
        <v>5.52910752939441</v>
      </c>
      <c r="D4" s="93">
        <f t="shared" ref="D4:D14" si="0">C4*4500</f>
        <v>24880.9838822748</v>
      </c>
      <c r="E4" s="93"/>
      <c r="F4" s="93"/>
      <c r="G4" s="93"/>
      <c r="H4" s="93"/>
      <c r="I4" s="50">
        <v>0</v>
      </c>
      <c r="J4" s="93">
        <f t="shared" ref="J4:J14" si="1">I4*1800</f>
        <v>0</v>
      </c>
      <c r="K4" s="93">
        <f t="shared" ref="K4:K14" si="2">J4+D4</f>
        <v>24880.9838822748</v>
      </c>
    </row>
    <row r="5" ht="30" customHeight="1" spans="1:11">
      <c r="A5" s="92">
        <v>2</v>
      </c>
      <c r="B5" s="49" t="s">
        <v>57</v>
      </c>
      <c r="C5" s="50">
        <v>1.20004436243939</v>
      </c>
      <c r="D5" s="93">
        <f t="shared" si="0"/>
        <v>5400.19963097725</v>
      </c>
      <c r="E5" s="93"/>
      <c r="F5" s="93"/>
      <c r="G5" s="93"/>
      <c r="H5" s="93"/>
      <c r="I5" s="51">
        <v>0</v>
      </c>
      <c r="J5" s="93">
        <f t="shared" si="1"/>
        <v>0</v>
      </c>
      <c r="K5" s="93">
        <f t="shared" si="2"/>
        <v>5400.19963097725</v>
      </c>
    </row>
    <row r="6" ht="30" customHeight="1" spans="1:11">
      <c r="A6" s="92">
        <v>3</v>
      </c>
      <c r="B6" s="49" t="s">
        <v>58</v>
      </c>
      <c r="C6" s="51">
        <v>5.58894556920476</v>
      </c>
      <c r="D6" s="93">
        <f t="shared" si="0"/>
        <v>25150.2550614214</v>
      </c>
      <c r="E6" s="93"/>
      <c r="F6" s="93"/>
      <c r="G6" s="93"/>
      <c r="H6" s="93"/>
      <c r="I6" s="50">
        <v>0.160490453965856</v>
      </c>
      <c r="J6" s="93">
        <f t="shared" si="1"/>
        <v>288.882817138541</v>
      </c>
      <c r="K6" s="93">
        <f t="shared" si="2"/>
        <v>25439.13787856</v>
      </c>
    </row>
    <row r="7" ht="30" customHeight="1" spans="1:11">
      <c r="A7" s="92">
        <v>4</v>
      </c>
      <c r="B7" s="52" t="s">
        <v>59</v>
      </c>
      <c r="C7" s="51">
        <v>0</v>
      </c>
      <c r="D7" s="93">
        <f t="shared" si="0"/>
        <v>0</v>
      </c>
      <c r="E7" s="93"/>
      <c r="F7" s="93"/>
      <c r="G7" s="93"/>
      <c r="H7" s="93"/>
      <c r="I7" s="50">
        <v>2.7728132620116</v>
      </c>
      <c r="J7" s="93">
        <f t="shared" si="1"/>
        <v>4991.06387162088</v>
      </c>
      <c r="K7" s="93">
        <f t="shared" si="2"/>
        <v>4991.06387162088</v>
      </c>
    </row>
    <row r="8" ht="30" customHeight="1" spans="1:11">
      <c r="A8" s="92">
        <v>5</v>
      </c>
      <c r="B8" s="49" t="s">
        <v>60</v>
      </c>
      <c r="C8" s="51">
        <v>13.3479459802885</v>
      </c>
      <c r="D8" s="93">
        <f t="shared" si="0"/>
        <v>60065.7569112983</v>
      </c>
      <c r="E8" s="93"/>
      <c r="F8" s="93"/>
      <c r="G8" s="93"/>
      <c r="H8" s="93"/>
      <c r="I8" s="50">
        <v>0</v>
      </c>
      <c r="J8" s="93">
        <f t="shared" si="1"/>
        <v>0</v>
      </c>
      <c r="K8" s="93">
        <f t="shared" si="2"/>
        <v>60065.7569112983</v>
      </c>
    </row>
    <row r="9" ht="30" customHeight="1" spans="1:11">
      <c r="A9" s="92">
        <v>6</v>
      </c>
      <c r="B9" s="49" t="s">
        <v>61</v>
      </c>
      <c r="C9" s="51">
        <v>0.843423522334929</v>
      </c>
      <c r="D9" s="93">
        <f t="shared" si="0"/>
        <v>3795.40585050718</v>
      </c>
      <c r="E9" s="93"/>
      <c r="F9" s="93"/>
      <c r="G9" s="93"/>
      <c r="H9" s="93"/>
      <c r="I9" s="50">
        <v>0</v>
      </c>
      <c r="J9" s="93">
        <f t="shared" si="1"/>
        <v>0</v>
      </c>
      <c r="K9" s="93">
        <f t="shared" si="2"/>
        <v>3795.40585050718</v>
      </c>
    </row>
    <row r="10" ht="30" customHeight="1" spans="1:11">
      <c r="A10" s="92">
        <v>7</v>
      </c>
      <c r="B10" s="52" t="s">
        <v>62</v>
      </c>
      <c r="C10" s="50">
        <v>0</v>
      </c>
      <c r="D10" s="93">
        <f t="shared" si="0"/>
        <v>0</v>
      </c>
      <c r="E10" s="93"/>
      <c r="F10" s="93"/>
      <c r="G10" s="93"/>
      <c r="H10" s="93"/>
      <c r="I10" s="50">
        <v>3.65675167752879</v>
      </c>
      <c r="J10" s="93">
        <f t="shared" si="1"/>
        <v>6582.15301955182</v>
      </c>
      <c r="K10" s="93">
        <f t="shared" si="2"/>
        <v>6582.15301955182</v>
      </c>
    </row>
    <row r="11" ht="30" customHeight="1" spans="1:11">
      <c r="A11" s="92">
        <v>8</v>
      </c>
      <c r="B11" s="52" t="s">
        <v>63</v>
      </c>
      <c r="C11" s="50">
        <v>2.36212938056651</v>
      </c>
      <c r="D11" s="93">
        <f t="shared" si="0"/>
        <v>10629.5822125493</v>
      </c>
      <c r="E11" s="93"/>
      <c r="F11" s="93"/>
      <c r="G11" s="93"/>
      <c r="H11" s="93"/>
      <c r="I11" s="50">
        <v>0</v>
      </c>
      <c r="J11" s="93">
        <f t="shared" si="1"/>
        <v>0</v>
      </c>
      <c r="K11" s="93">
        <f t="shared" si="2"/>
        <v>10629.5822125493</v>
      </c>
    </row>
    <row r="12" ht="30" customHeight="1" spans="1:11">
      <c r="A12" s="92">
        <v>9</v>
      </c>
      <c r="B12" s="52" t="s">
        <v>64</v>
      </c>
      <c r="C12" s="51">
        <v>2.43021748282579</v>
      </c>
      <c r="D12" s="93">
        <f t="shared" si="0"/>
        <v>10935.9786727161</v>
      </c>
      <c r="E12" s="93"/>
      <c r="F12" s="93"/>
      <c r="G12" s="93"/>
      <c r="H12" s="93"/>
      <c r="I12" s="50">
        <v>0</v>
      </c>
      <c r="J12" s="93">
        <f t="shared" si="1"/>
        <v>0</v>
      </c>
      <c r="K12" s="93">
        <f t="shared" si="2"/>
        <v>10935.9786727161</v>
      </c>
    </row>
    <row r="13" ht="30" customHeight="1" spans="1:11">
      <c r="A13" s="92">
        <v>10</v>
      </c>
      <c r="B13" s="49" t="s">
        <v>65</v>
      </c>
      <c r="C13" s="51">
        <v>9.60016574200485</v>
      </c>
      <c r="D13" s="93">
        <f t="shared" si="0"/>
        <v>43200.7458390218</v>
      </c>
      <c r="E13" s="93"/>
      <c r="F13" s="93"/>
      <c r="G13" s="93"/>
      <c r="H13" s="93"/>
      <c r="I13" s="50">
        <v>3.87608324276818</v>
      </c>
      <c r="J13" s="93">
        <f t="shared" si="1"/>
        <v>6976.94983698272</v>
      </c>
      <c r="K13" s="93">
        <f t="shared" si="2"/>
        <v>50177.6956760046</v>
      </c>
    </row>
    <row r="14" ht="30" customHeight="1" spans="1:11">
      <c r="A14" s="92">
        <v>11</v>
      </c>
      <c r="B14" s="49" t="s">
        <v>66</v>
      </c>
      <c r="C14" s="50">
        <v>0</v>
      </c>
      <c r="D14" s="93">
        <f t="shared" si="0"/>
        <v>0</v>
      </c>
      <c r="E14" s="93"/>
      <c r="F14" s="93"/>
      <c r="G14" s="93"/>
      <c r="H14" s="93"/>
      <c r="I14" s="50">
        <v>1.74789703195522</v>
      </c>
      <c r="J14" s="93">
        <f t="shared" si="1"/>
        <v>3146.2146575194</v>
      </c>
      <c r="K14" s="93">
        <f t="shared" si="2"/>
        <v>3146.2146575194</v>
      </c>
    </row>
    <row r="15" s="1" customFormat="1" ht="30" customHeight="1" spans="1:11">
      <c r="A15" s="16" t="s">
        <v>14</v>
      </c>
      <c r="B15" s="45"/>
      <c r="C15" s="42">
        <f>SUM(C4:C14)</f>
        <v>40.9019795690591</v>
      </c>
      <c r="D15" s="42">
        <f>SUM(D4:D14)</f>
        <v>184058.908060766</v>
      </c>
      <c r="E15" s="42"/>
      <c r="F15" s="42"/>
      <c r="G15" s="42"/>
      <c r="H15" s="42"/>
      <c r="I15" s="42">
        <f t="shared" ref="I15:K15" si="3">SUM(I4:I14)</f>
        <v>12.2140356682296</v>
      </c>
      <c r="J15" s="42">
        <f t="shared" si="3"/>
        <v>21985.2642028134</v>
      </c>
      <c r="K15" s="42">
        <f t="shared" si="3"/>
        <v>206044.172263579</v>
      </c>
    </row>
  </sheetData>
  <mergeCells count="3">
    <mergeCell ref="A1:K1"/>
    <mergeCell ref="G2:K2"/>
    <mergeCell ref="A15:B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:K1"/>
    </sheetView>
  </sheetViews>
  <sheetFormatPr defaultColWidth="9" defaultRowHeight="13.5"/>
  <cols>
    <col min="1" max="1" width="5.75" style="2" customWidth="1"/>
    <col min="2" max="2" width="9" style="2"/>
    <col min="3" max="3" width="9.25" style="2"/>
    <col min="4" max="4" width="12.875" style="2"/>
    <col min="5" max="5" width="9" style="2"/>
    <col min="6" max="6" width="11.625" style="2"/>
    <col min="7" max="9" width="9" style="2"/>
    <col min="10" max="10" width="11.625" style="2"/>
    <col min="11" max="11" width="12.875" style="2"/>
    <col min="12" max="16384" width="9" style="2"/>
  </cols>
  <sheetData>
    <row r="1" ht="68" customHeight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91"/>
      <c r="F2" s="5" t="s">
        <v>1</v>
      </c>
      <c r="G2" s="5"/>
      <c r="H2" s="5"/>
      <c r="I2" s="5"/>
      <c r="J2" s="5"/>
      <c r="K2" s="5"/>
    </row>
    <row r="3" ht="57" spans="1:11">
      <c r="A3" s="8" t="s">
        <v>2</v>
      </c>
      <c r="B3" s="8" t="s">
        <v>3</v>
      </c>
      <c r="C3" s="9" t="s">
        <v>4</v>
      </c>
      <c r="D3" s="9" t="s">
        <v>5</v>
      </c>
      <c r="E3" s="29" t="s">
        <v>67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30" customHeight="1" spans="1:11">
      <c r="A4" s="12">
        <v>1</v>
      </c>
      <c r="B4" s="49" t="s">
        <v>68</v>
      </c>
      <c r="C4" s="50">
        <v>0.0207639735</v>
      </c>
      <c r="D4" s="21">
        <f t="shared" ref="D4:D8" si="0">C4*4500</f>
        <v>93.43788075</v>
      </c>
      <c r="E4" s="21"/>
      <c r="F4" s="21"/>
      <c r="G4" s="21"/>
      <c r="H4" s="21"/>
      <c r="I4" s="50"/>
      <c r="J4" s="21"/>
      <c r="K4" s="21">
        <f t="shared" ref="K4:K11" si="1">J4+F4+D4</f>
        <v>93.43788075</v>
      </c>
    </row>
    <row r="5" ht="30" customHeight="1" spans="1:11">
      <c r="A5" s="12">
        <v>2</v>
      </c>
      <c r="B5" s="49" t="s">
        <v>69</v>
      </c>
      <c r="C5" s="50">
        <v>0.545933630928</v>
      </c>
      <c r="D5" s="21">
        <f t="shared" si="0"/>
        <v>2456.701339176</v>
      </c>
      <c r="E5" s="21"/>
      <c r="F5" s="21"/>
      <c r="G5" s="21"/>
      <c r="H5" s="21"/>
      <c r="I5" s="51"/>
      <c r="J5" s="21"/>
      <c r="K5" s="21">
        <f t="shared" si="1"/>
        <v>2456.701339176</v>
      </c>
    </row>
    <row r="6" ht="30" customHeight="1" spans="1:11">
      <c r="A6" s="12">
        <v>3</v>
      </c>
      <c r="B6" s="49" t="s">
        <v>70</v>
      </c>
      <c r="C6" s="51">
        <v>3.440267688084</v>
      </c>
      <c r="D6" s="21">
        <f t="shared" si="0"/>
        <v>15481.204596378</v>
      </c>
      <c r="E6" s="21"/>
      <c r="F6" s="21"/>
      <c r="G6" s="21"/>
      <c r="H6" s="21"/>
      <c r="I6" s="50"/>
      <c r="J6" s="21"/>
      <c r="K6" s="21">
        <f t="shared" si="1"/>
        <v>15481.204596378</v>
      </c>
    </row>
    <row r="7" ht="30" customHeight="1" spans="1:11">
      <c r="A7" s="12">
        <v>4</v>
      </c>
      <c r="B7" s="49" t="s">
        <v>71</v>
      </c>
      <c r="C7" s="50">
        <v>0.1276298775762</v>
      </c>
      <c r="D7" s="21">
        <f t="shared" si="0"/>
        <v>574.3344490929</v>
      </c>
      <c r="E7" s="21"/>
      <c r="F7" s="21"/>
      <c r="G7" s="21"/>
      <c r="H7" s="21"/>
      <c r="I7" s="50"/>
      <c r="J7" s="21"/>
      <c r="K7" s="21">
        <f t="shared" si="1"/>
        <v>574.3344490929</v>
      </c>
    </row>
    <row r="8" ht="30" customHeight="1" spans="1:11">
      <c r="A8" s="12">
        <v>5</v>
      </c>
      <c r="B8" s="49" t="s">
        <v>72</v>
      </c>
      <c r="C8" s="50">
        <v>1.60861722123</v>
      </c>
      <c r="D8" s="21">
        <f t="shared" si="0"/>
        <v>7238.777495535</v>
      </c>
      <c r="E8" s="21"/>
      <c r="F8" s="21"/>
      <c r="G8" s="21"/>
      <c r="H8" s="21"/>
      <c r="I8" s="50">
        <v>1.976918548827</v>
      </c>
      <c r="J8" s="21">
        <f t="shared" ref="J8:J11" si="2">I8+1800</f>
        <v>1801.97691854883</v>
      </c>
      <c r="K8" s="21">
        <f t="shared" si="1"/>
        <v>9040.75441408383</v>
      </c>
    </row>
    <row r="9" ht="30" customHeight="1" spans="1:11">
      <c r="A9" s="12">
        <v>6</v>
      </c>
      <c r="B9" s="49" t="s">
        <v>73</v>
      </c>
      <c r="C9" s="51">
        <v>3.1179375625821</v>
      </c>
      <c r="D9" s="21">
        <f>C9*5500</f>
        <v>17148.6565942016</v>
      </c>
      <c r="E9" s="21"/>
      <c r="F9" s="21"/>
      <c r="G9" s="21"/>
      <c r="H9" s="21"/>
      <c r="I9" s="50">
        <v>0.09785178938715</v>
      </c>
      <c r="J9" s="21">
        <f t="shared" si="2"/>
        <v>1800.09785178939</v>
      </c>
      <c r="K9" s="21">
        <f t="shared" si="1"/>
        <v>18948.7544459909</v>
      </c>
    </row>
    <row r="10" ht="30" customHeight="1" spans="1:11">
      <c r="A10" s="12">
        <v>7</v>
      </c>
      <c r="B10" s="49" t="s">
        <v>74</v>
      </c>
      <c r="C10" s="51">
        <v>2.042340417849</v>
      </c>
      <c r="D10" s="21">
        <f>C10*5500</f>
        <v>11232.8722981695</v>
      </c>
      <c r="E10" s="51">
        <v>1.53130769677695</v>
      </c>
      <c r="F10" s="21">
        <f>E10*6000</f>
        <v>9187.8461806617</v>
      </c>
      <c r="G10" s="21"/>
      <c r="H10" s="21"/>
      <c r="I10" s="50">
        <v>0</v>
      </c>
      <c r="J10" s="21">
        <f t="shared" si="2"/>
        <v>1800</v>
      </c>
      <c r="K10" s="21">
        <f t="shared" si="1"/>
        <v>22220.7184788312</v>
      </c>
    </row>
    <row r="11" ht="30" customHeight="1" spans="1:11">
      <c r="A11" s="12">
        <v>8</v>
      </c>
      <c r="B11" s="52" t="s">
        <v>75</v>
      </c>
      <c r="C11" s="50">
        <v>0.3867321639165</v>
      </c>
      <c r="D11" s="21">
        <f>C11*4500</f>
        <v>1740.29473762425</v>
      </c>
      <c r="E11" s="21"/>
      <c r="F11" s="21"/>
      <c r="G11" s="21"/>
      <c r="H11" s="21"/>
      <c r="I11" s="50">
        <v>0</v>
      </c>
      <c r="J11" s="21">
        <f t="shared" si="2"/>
        <v>1800</v>
      </c>
      <c r="K11" s="21">
        <f t="shared" si="1"/>
        <v>3540.29473762425</v>
      </c>
    </row>
    <row r="12" s="1" customFormat="1" ht="30" customHeight="1" spans="1:11">
      <c r="A12" s="16" t="s">
        <v>14</v>
      </c>
      <c r="B12" s="45"/>
      <c r="C12" s="42">
        <f t="shared" ref="C12:F12" si="3">SUM(C4:C11)</f>
        <v>11.2902225356658</v>
      </c>
      <c r="D12" s="42">
        <f t="shared" si="3"/>
        <v>55966.2793909272</v>
      </c>
      <c r="E12" s="42">
        <f t="shared" si="3"/>
        <v>1.53130769677695</v>
      </c>
      <c r="F12" s="42">
        <f t="shared" si="3"/>
        <v>9187.8461806617</v>
      </c>
      <c r="G12" s="42"/>
      <c r="H12" s="42"/>
      <c r="I12" s="42">
        <f t="shared" ref="I12:K12" si="4">SUM(I4:I11)</f>
        <v>2.07477033821415</v>
      </c>
      <c r="J12" s="42">
        <f t="shared" si="4"/>
        <v>7202.07477033821</v>
      </c>
      <c r="K12" s="42">
        <f t="shared" si="4"/>
        <v>72356.2003419271</v>
      </c>
    </row>
  </sheetData>
  <mergeCells count="3">
    <mergeCell ref="A1:K1"/>
    <mergeCell ref="F2:K2"/>
    <mergeCell ref="A12:B1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1" sqref="A1:K1"/>
    </sheetView>
  </sheetViews>
  <sheetFormatPr defaultColWidth="8" defaultRowHeight="12.75" outlineLevelRow="5"/>
  <cols>
    <col min="1" max="1" width="5.5" style="85" customWidth="1"/>
    <col min="2" max="2" width="8" style="85"/>
    <col min="3" max="3" width="8.5" style="85"/>
    <col min="4" max="4" width="11.25" style="85"/>
    <col min="5" max="5" width="9.375" style="85" customWidth="1"/>
    <col min="6" max="6" width="11.25" style="85"/>
    <col min="7" max="7" width="8" style="85"/>
    <col min="8" max="8" width="11.25" style="85"/>
    <col min="9" max="10" width="8" style="85"/>
    <col min="11" max="11" width="9.5" style="85"/>
    <col min="12" max="16384" width="8" style="85"/>
  </cols>
  <sheetData>
    <row r="1" ht="69" customHeight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ht="14.25" spans="1:11">
      <c r="A2" s="62"/>
      <c r="B2" s="62"/>
      <c r="C2" s="63"/>
      <c r="D2" s="63"/>
      <c r="E2" s="64"/>
      <c r="F2" s="63" t="s">
        <v>1</v>
      </c>
      <c r="G2" s="63"/>
      <c r="H2" s="63"/>
      <c r="I2" s="63"/>
      <c r="J2" s="63"/>
      <c r="K2" s="63"/>
    </row>
    <row r="3" ht="57" spans="1:11">
      <c r="A3" s="65" t="s">
        <v>2</v>
      </c>
      <c r="B3" s="65" t="s">
        <v>3</v>
      </c>
      <c r="C3" s="66" t="s">
        <v>4</v>
      </c>
      <c r="D3" s="66" t="s">
        <v>5</v>
      </c>
      <c r="E3" s="67" t="s">
        <v>6</v>
      </c>
      <c r="F3" s="66" t="s">
        <v>5</v>
      </c>
      <c r="G3" s="68" t="s">
        <v>7</v>
      </c>
      <c r="H3" s="66" t="s">
        <v>5</v>
      </c>
      <c r="I3" s="68" t="s">
        <v>8</v>
      </c>
      <c r="J3" s="66" t="s">
        <v>5</v>
      </c>
      <c r="K3" s="75" t="s">
        <v>9</v>
      </c>
    </row>
    <row r="4" ht="30" customHeight="1" spans="1:11">
      <c r="A4" s="86">
        <v>1</v>
      </c>
      <c r="B4" s="86" t="s">
        <v>76</v>
      </c>
      <c r="C4" s="87">
        <v>3.11845440772796</v>
      </c>
      <c r="D4" s="87">
        <f>C4*4500</f>
        <v>14033.0448347758</v>
      </c>
      <c r="E4" s="87">
        <v>0.100379498102509</v>
      </c>
      <c r="F4" s="87">
        <f>E4*4500</f>
        <v>451.707741461293</v>
      </c>
      <c r="G4" s="87">
        <v>0.460722696386518</v>
      </c>
      <c r="H4" s="87">
        <f>G4*4800</f>
        <v>2211.46894265529</v>
      </c>
      <c r="I4" s="87"/>
      <c r="J4" s="87"/>
      <c r="K4" s="87">
        <f>H4+F4+D4</f>
        <v>16696.2215188924</v>
      </c>
    </row>
    <row r="5" ht="30" customHeight="1" spans="1:11">
      <c r="A5" s="86">
        <v>2</v>
      </c>
      <c r="B5" s="86" t="s">
        <v>77</v>
      </c>
      <c r="C5" s="87">
        <v>1.17879910600447</v>
      </c>
      <c r="D5" s="87">
        <f>C5*4500</f>
        <v>5304.59597702012</v>
      </c>
      <c r="E5" s="87">
        <v>0.852145739271304</v>
      </c>
      <c r="F5" s="87">
        <f>E5*4500</f>
        <v>3834.65582672087</v>
      </c>
      <c r="G5" s="87"/>
      <c r="H5" s="87"/>
      <c r="I5" s="87"/>
      <c r="J5" s="87"/>
      <c r="K5" s="87">
        <f>H5+F5+D5</f>
        <v>9139.25180374098</v>
      </c>
    </row>
    <row r="6" s="84" customFormat="1" ht="30" customHeight="1" spans="1:11">
      <c r="A6" s="88" t="s">
        <v>14</v>
      </c>
      <c r="B6" s="89"/>
      <c r="C6" s="90">
        <f t="shared" ref="C6:H6" si="0">SUM(C4:C5)</f>
        <v>4.29725351373243</v>
      </c>
      <c r="D6" s="90">
        <f t="shared" si="0"/>
        <v>19337.6408117959</v>
      </c>
      <c r="E6" s="90">
        <f t="shared" si="0"/>
        <v>0.952525237373813</v>
      </c>
      <c r="F6" s="90">
        <f t="shared" si="0"/>
        <v>4286.36356818216</v>
      </c>
      <c r="G6" s="90">
        <f t="shared" si="0"/>
        <v>0.460722696386518</v>
      </c>
      <c r="H6" s="90">
        <f t="shared" si="0"/>
        <v>2211.46894265529</v>
      </c>
      <c r="I6" s="90"/>
      <c r="J6" s="90"/>
      <c r="K6" s="90">
        <f>SUM(K4:K5)</f>
        <v>25835.4733226334</v>
      </c>
    </row>
  </sheetData>
  <mergeCells count="3">
    <mergeCell ref="A1:K1"/>
    <mergeCell ref="F2:K2"/>
    <mergeCell ref="A6:B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A1:K1"/>
    </sheetView>
  </sheetViews>
  <sheetFormatPr defaultColWidth="9" defaultRowHeight="13.5"/>
  <cols>
    <col min="1" max="1" width="4.625" style="2" customWidth="1"/>
    <col min="2" max="2" width="11.25" style="2" customWidth="1"/>
    <col min="3" max="3" width="9.25" style="2"/>
    <col min="4" max="4" width="12.875" style="2"/>
    <col min="5" max="7" width="9" style="2"/>
    <col min="8" max="8" width="11.625" style="2"/>
    <col min="9" max="9" width="9" style="2"/>
    <col min="10" max="10" width="11.625" style="2"/>
    <col min="11" max="11" width="12.875" style="2"/>
    <col min="12" max="16384" width="9" style="2"/>
  </cols>
  <sheetData>
    <row r="1" ht="60" customHeight="1" spans="1:11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6"/>
      <c r="F2" s="5"/>
      <c r="G2" s="7" t="s">
        <v>1</v>
      </c>
      <c r="H2" s="7"/>
      <c r="I2" s="7"/>
      <c r="J2" s="7"/>
      <c r="K2" s="7"/>
    </row>
    <row r="3" ht="57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28" customHeight="1" spans="1:11">
      <c r="A4" s="76">
        <v>1</v>
      </c>
      <c r="B4" s="77" t="s">
        <v>78</v>
      </c>
      <c r="C4" s="78">
        <v>2.41128294358528</v>
      </c>
      <c r="D4" s="79">
        <f t="shared" ref="D4:D19" si="0">C4*4500</f>
        <v>10850.7732461338</v>
      </c>
      <c r="E4" s="79"/>
      <c r="F4" s="79"/>
      <c r="G4" s="78"/>
      <c r="H4" s="79"/>
      <c r="I4" s="78"/>
      <c r="J4" s="79"/>
      <c r="K4" s="79">
        <f t="shared" ref="K4:K19" si="1">J4+H4+D4</f>
        <v>10850.7732461338</v>
      </c>
    </row>
    <row r="5" ht="28" customHeight="1" spans="1:11">
      <c r="A5" s="76">
        <v>2</v>
      </c>
      <c r="B5" s="77" t="s">
        <v>79</v>
      </c>
      <c r="C5" s="78">
        <v>0.190769046154769</v>
      </c>
      <c r="D5" s="79">
        <f t="shared" si="0"/>
        <v>858.460707696461</v>
      </c>
      <c r="E5" s="79"/>
      <c r="F5" s="79"/>
      <c r="G5" s="78"/>
      <c r="H5" s="79"/>
      <c r="I5" s="78">
        <v>0.721451392743036</v>
      </c>
      <c r="J5" s="79">
        <f t="shared" ref="J5:J19" si="2">I5*1800</f>
        <v>1298.61250693746</v>
      </c>
      <c r="K5" s="79">
        <f t="shared" si="1"/>
        <v>2157.07321463393</v>
      </c>
    </row>
    <row r="6" ht="28" customHeight="1" spans="1:11">
      <c r="A6" s="76">
        <v>3</v>
      </c>
      <c r="B6" s="77" t="s">
        <v>80</v>
      </c>
      <c r="C6" s="78">
        <v>1.13493932530337</v>
      </c>
      <c r="D6" s="79">
        <f t="shared" si="0"/>
        <v>5107.22696386517</v>
      </c>
      <c r="E6" s="79"/>
      <c r="F6" s="79"/>
      <c r="G6" s="78"/>
      <c r="H6" s="79"/>
      <c r="I6" s="78">
        <v>0.872320638396808</v>
      </c>
      <c r="J6" s="79">
        <f t="shared" si="2"/>
        <v>1570.17714911425</v>
      </c>
      <c r="K6" s="79">
        <f t="shared" si="1"/>
        <v>6677.40411297942</v>
      </c>
    </row>
    <row r="7" ht="28" customHeight="1" spans="1:11">
      <c r="A7" s="76">
        <v>4</v>
      </c>
      <c r="B7" s="77" t="s">
        <v>81</v>
      </c>
      <c r="C7" s="78">
        <v>0.452472737636312</v>
      </c>
      <c r="D7" s="79">
        <f t="shared" si="0"/>
        <v>2036.1273193634</v>
      </c>
      <c r="E7" s="79"/>
      <c r="F7" s="79"/>
      <c r="G7" s="78">
        <v>0.142109289453553</v>
      </c>
      <c r="H7" s="79">
        <f t="shared" ref="H7:H16" si="3">G7*4800</f>
        <v>682.124589377054</v>
      </c>
      <c r="I7" s="78">
        <v>0.793691031544842</v>
      </c>
      <c r="J7" s="79">
        <f t="shared" si="2"/>
        <v>1428.64385678072</v>
      </c>
      <c r="K7" s="79">
        <f t="shared" si="1"/>
        <v>4146.89576552117</v>
      </c>
    </row>
    <row r="8" ht="28" customHeight="1" spans="1:11">
      <c r="A8" s="76">
        <v>5</v>
      </c>
      <c r="B8" s="77" t="s">
        <v>82</v>
      </c>
      <c r="C8" s="78">
        <v>0.103784481077595</v>
      </c>
      <c r="D8" s="79">
        <f t="shared" si="0"/>
        <v>467.030164849177</v>
      </c>
      <c r="E8" s="79"/>
      <c r="F8" s="79"/>
      <c r="G8" s="78">
        <v>0.30677846610767</v>
      </c>
      <c r="H8" s="79">
        <f t="shared" si="3"/>
        <v>1472.53663731682</v>
      </c>
      <c r="I8" s="78">
        <v>0.0790946045269774</v>
      </c>
      <c r="J8" s="79">
        <f t="shared" si="2"/>
        <v>142.370288148559</v>
      </c>
      <c r="K8" s="79">
        <f t="shared" si="1"/>
        <v>2081.93709031455</v>
      </c>
    </row>
    <row r="9" ht="28" customHeight="1" spans="1:11">
      <c r="A9" s="76">
        <v>6</v>
      </c>
      <c r="B9" s="77" t="s">
        <v>83</v>
      </c>
      <c r="C9" s="78">
        <v>0.120449397753011</v>
      </c>
      <c r="D9" s="79">
        <f t="shared" si="0"/>
        <v>542.022289888549</v>
      </c>
      <c r="E9" s="79"/>
      <c r="F9" s="79"/>
      <c r="G9" s="78">
        <v>0</v>
      </c>
      <c r="H9" s="79">
        <f t="shared" si="3"/>
        <v>0</v>
      </c>
      <c r="I9" s="78">
        <v>0.134264328678357</v>
      </c>
      <c r="J9" s="79">
        <f t="shared" si="2"/>
        <v>241.675791621043</v>
      </c>
      <c r="K9" s="79">
        <f t="shared" si="1"/>
        <v>783.698081509592</v>
      </c>
    </row>
    <row r="10" ht="38" customHeight="1" spans="1:11">
      <c r="A10" s="76">
        <v>7</v>
      </c>
      <c r="B10" s="77" t="s">
        <v>84</v>
      </c>
      <c r="C10" s="78">
        <v>0.340768296158519</v>
      </c>
      <c r="D10" s="79">
        <f t="shared" si="0"/>
        <v>1533.45733271334</v>
      </c>
      <c r="E10" s="79"/>
      <c r="F10" s="79"/>
      <c r="G10" s="78">
        <v>0</v>
      </c>
      <c r="H10" s="79">
        <f t="shared" si="3"/>
        <v>0</v>
      </c>
      <c r="I10" s="78">
        <v>0.0415347923260384</v>
      </c>
      <c r="J10" s="79">
        <f t="shared" si="2"/>
        <v>74.7626261868691</v>
      </c>
      <c r="K10" s="79">
        <f t="shared" si="1"/>
        <v>1608.2199589002</v>
      </c>
    </row>
    <row r="11" ht="28" customHeight="1" spans="1:11">
      <c r="A11" s="76">
        <v>8</v>
      </c>
      <c r="B11" s="77" t="s">
        <v>85</v>
      </c>
      <c r="C11" s="78">
        <v>0</v>
      </c>
      <c r="D11" s="79">
        <f t="shared" si="0"/>
        <v>0</v>
      </c>
      <c r="E11" s="79"/>
      <c r="F11" s="79"/>
      <c r="G11" s="78">
        <v>0</v>
      </c>
      <c r="H11" s="79">
        <f t="shared" si="3"/>
        <v>0</v>
      </c>
      <c r="I11" s="78">
        <v>0.411942940285299</v>
      </c>
      <c r="J11" s="79">
        <f t="shared" si="2"/>
        <v>741.497292513538</v>
      </c>
      <c r="K11" s="79">
        <f t="shared" si="1"/>
        <v>741.497292513538</v>
      </c>
    </row>
    <row r="12" ht="28" customHeight="1" spans="1:11">
      <c r="A12" s="76">
        <v>9</v>
      </c>
      <c r="B12" s="77" t="s">
        <v>86</v>
      </c>
      <c r="C12" s="78">
        <v>0.528207358963205</v>
      </c>
      <c r="D12" s="79">
        <f t="shared" si="0"/>
        <v>2376.93311533442</v>
      </c>
      <c r="E12" s="79"/>
      <c r="F12" s="79"/>
      <c r="G12" s="78">
        <v>0</v>
      </c>
      <c r="H12" s="79">
        <f t="shared" si="3"/>
        <v>0</v>
      </c>
      <c r="I12" s="78">
        <v>0.630566847165764</v>
      </c>
      <c r="J12" s="79">
        <f t="shared" si="2"/>
        <v>1135.02032489838</v>
      </c>
      <c r="K12" s="79">
        <f t="shared" si="1"/>
        <v>3511.9534402328</v>
      </c>
    </row>
    <row r="13" ht="28" customHeight="1" spans="1:11">
      <c r="A13" s="76">
        <v>10</v>
      </c>
      <c r="B13" s="77" t="s">
        <v>87</v>
      </c>
      <c r="C13" s="78">
        <v>0</v>
      </c>
      <c r="D13" s="79">
        <f t="shared" si="0"/>
        <v>0</v>
      </c>
      <c r="E13" s="79"/>
      <c r="F13" s="79"/>
      <c r="G13" s="78">
        <v>0</v>
      </c>
      <c r="H13" s="79">
        <f t="shared" si="3"/>
        <v>0</v>
      </c>
      <c r="I13" s="78">
        <v>0.191564042179789</v>
      </c>
      <c r="J13" s="79">
        <f t="shared" si="2"/>
        <v>344.81527592362</v>
      </c>
      <c r="K13" s="79">
        <f t="shared" si="1"/>
        <v>344.81527592362</v>
      </c>
    </row>
    <row r="14" ht="28" customHeight="1" spans="1:11">
      <c r="A14" s="76">
        <v>11</v>
      </c>
      <c r="B14" s="77" t="s">
        <v>88</v>
      </c>
      <c r="C14" s="78">
        <v>0.181469092654537</v>
      </c>
      <c r="D14" s="79">
        <f t="shared" si="0"/>
        <v>816.610916945417</v>
      </c>
      <c r="E14" s="79"/>
      <c r="F14" s="79"/>
      <c r="G14" s="78">
        <v>0</v>
      </c>
      <c r="H14" s="79">
        <f t="shared" si="3"/>
        <v>0</v>
      </c>
      <c r="I14" s="78">
        <v>0.197519012404938</v>
      </c>
      <c r="J14" s="79">
        <f t="shared" si="2"/>
        <v>355.534222328888</v>
      </c>
      <c r="K14" s="79">
        <f t="shared" si="1"/>
        <v>1172.1451392743</v>
      </c>
    </row>
    <row r="15" ht="28" customHeight="1" spans="1:11">
      <c r="A15" s="76">
        <v>12</v>
      </c>
      <c r="B15" s="77" t="s">
        <v>89</v>
      </c>
      <c r="C15" s="78">
        <v>7.30550347248264</v>
      </c>
      <c r="D15" s="79">
        <f t="shared" si="0"/>
        <v>32874.7656261719</v>
      </c>
      <c r="E15" s="79"/>
      <c r="F15" s="79"/>
      <c r="G15" s="78">
        <v>1.360103199484</v>
      </c>
      <c r="H15" s="79">
        <f t="shared" si="3"/>
        <v>6528.4953575232</v>
      </c>
      <c r="I15" s="78">
        <v>0.101549492252539</v>
      </c>
      <c r="J15" s="79">
        <f t="shared" si="2"/>
        <v>182.78908605457</v>
      </c>
      <c r="K15" s="79">
        <f t="shared" si="1"/>
        <v>39586.0500697497</v>
      </c>
    </row>
    <row r="16" ht="28" customHeight="1" spans="1:11">
      <c r="A16" s="76">
        <v>13</v>
      </c>
      <c r="B16" s="77" t="s">
        <v>90</v>
      </c>
      <c r="C16" s="78">
        <v>0</v>
      </c>
      <c r="D16" s="79">
        <f t="shared" si="0"/>
        <v>0</v>
      </c>
      <c r="E16" s="79"/>
      <c r="F16" s="79"/>
      <c r="G16" s="78">
        <v>0.09719951400243</v>
      </c>
      <c r="H16" s="79">
        <f t="shared" si="3"/>
        <v>466.557667211664</v>
      </c>
      <c r="I16" s="78">
        <v>0.18601406992965</v>
      </c>
      <c r="J16" s="79">
        <f t="shared" si="2"/>
        <v>334.82532587337</v>
      </c>
      <c r="K16" s="79">
        <f t="shared" si="1"/>
        <v>801.382993085034</v>
      </c>
    </row>
    <row r="17" ht="28" customHeight="1" spans="1:11">
      <c r="A17" s="76">
        <v>14</v>
      </c>
      <c r="B17" s="77" t="s">
        <v>91</v>
      </c>
      <c r="C17" s="78">
        <v>0.236653816730916</v>
      </c>
      <c r="D17" s="79">
        <f t="shared" si="0"/>
        <v>1064.94217528912</v>
      </c>
      <c r="E17" s="79"/>
      <c r="F17" s="79"/>
      <c r="G17" s="78"/>
      <c r="H17" s="79"/>
      <c r="I17" s="78">
        <v>0.206098969505152</v>
      </c>
      <c r="J17" s="79">
        <f t="shared" si="2"/>
        <v>370.978145109274</v>
      </c>
      <c r="K17" s="79">
        <f t="shared" si="1"/>
        <v>1435.9203203984</v>
      </c>
    </row>
    <row r="18" ht="28" customHeight="1" spans="1:11">
      <c r="A18" s="76">
        <v>15</v>
      </c>
      <c r="B18" s="77" t="s">
        <v>92</v>
      </c>
      <c r="C18" s="78">
        <v>0</v>
      </c>
      <c r="D18" s="79">
        <f t="shared" si="0"/>
        <v>0</v>
      </c>
      <c r="E18" s="79"/>
      <c r="F18" s="79"/>
      <c r="G18" s="78"/>
      <c r="H18" s="79"/>
      <c r="I18" s="78">
        <v>0.639941800290999</v>
      </c>
      <c r="J18" s="79">
        <f t="shared" si="2"/>
        <v>1151.8952405238</v>
      </c>
      <c r="K18" s="79">
        <f t="shared" si="1"/>
        <v>1151.8952405238</v>
      </c>
    </row>
    <row r="19" ht="28" customHeight="1" spans="1:11">
      <c r="A19" s="76">
        <v>16</v>
      </c>
      <c r="B19" s="77" t="s">
        <v>93</v>
      </c>
      <c r="C19" s="78">
        <v>0.0993895030524848</v>
      </c>
      <c r="D19" s="79">
        <f t="shared" si="0"/>
        <v>447.252763736182</v>
      </c>
      <c r="E19" s="79"/>
      <c r="F19" s="79"/>
      <c r="G19" s="78"/>
      <c r="H19" s="79"/>
      <c r="I19" s="78">
        <v>0.284263578682107</v>
      </c>
      <c r="J19" s="79">
        <f t="shared" si="2"/>
        <v>511.674441627793</v>
      </c>
      <c r="K19" s="79">
        <f t="shared" si="1"/>
        <v>958.927205363974</v>
      </c>
    </row>
    <row r="20" s="1" customFormat="1" ht="28" customHeight="1" spans="1:11">
      <c r="A20" s="35" t="s">
        <v>14</v>
      </c>
      <c r="B20" s="83"/>
      <c r="C20" s="82">
        <f t="shared" ref="C20:K20" si="4">SUM(C4:C19)</f>
        <v>13.1056894715526</v>
      </c>
      <c r="D20" s="82">
        <f t="shared" si="4"/>
        <v>58975.6026219869</v>
      </c>
      <c r="E20" s="82"/>
      <c r="F20" s="82"/>
      <c r="G20" s="82">
        <f t="shared" si="4"/>
        <v>1.90619046904765</v>
      </c>
      <c r="H20" s="82">
        <f t="shared" si="4"/>
        <v>9149.71425142874</v>
      </c>
      <c r="I20" s="82">
        <f t="shared" si="4"/>
        <v>5.4918175409123</v>
      </c>
      <c r="J20" s="82">
        <f t="shared" si="4"/>
        <v>9885.27157364213</v>
      </c>
      <c r="K20" s="82">
        <f t="shared" si="4"/>
        <v>78010.5884470577</v>
      </c>
    </row>
  </sheetData>
  <mergeCells count="3">
    <mergeCell ref="A1:K1"/>
    <mergeCell ref="G2:K2"/>
    <mergeCell ref="A20:B2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A1:K1"/>
    </sheetView>
  </sheetViews>
  <sheetFormatPr defaultColWidth="9" defaultRowHeight="13.5"/>
  <cols>
    <col min="1" max="1" width="5.875" style="2" customWidth="1"/>
    <col min="2" max="2" width="10.875" style="2" customWidth="1"/>
    <col min="3" max="3" width="10.375" style="2"/>
    <col min="4" max="4" width="14.125" style="2"/>
    <col min="5" max="5" width="9" style="2"/>
    <col min="6" max="6" width="11.625" style="2"/>
    <col min="7" max="7" width="9" style="2"/>
    <col min="8" max="8" width="12.875" style="2"/>
    <col min="9" max="9" width="9" style="2"/>
    <col min="10" max="10" width="11.625" style="2"/>
    <col min="11" max="11" width="14.125" style="2"/>
    <col min="12" max="16384" width="9" style="2"/>
  </cols>
  <sheetData>
    <row r="1" ht="57" customHeight="1" spans="1:11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4.25" spans="1:11">
      <c r="A2" s="4"/>
      <c r="B2" s="4"/>
      <c r="C2" s="5"/>
      <c r="D2" s="5"/>
      <c r="E2" s="6"/>
      <c r="F2" s="5"/>
      <c r="G2" s="7" t="s">
        <v>1</v>
      </c>
      <c r="H2" s="7"/>
      <c r="I2" s="7"/>
      <c r="J2" s="7"/>
      <c r="K2" s="7"/>
    </row>
    <row r="3" ht="57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94</v>
      </c>
      <c r="F3" s="9" t="s">
        <v>5</v>
      </c>
      <c r="G3" s="11" t="s">
        <v>7</v>
      </c>
      <c r="H3" s="9" t="s">
        <v>5</v>
      </c>
      <c r="I3" s="11" t="s">
        <v>8</v>
      </c>
      <c r="J3" s="9" t="s">
        <v>5</v>
      </c>
      <c r="K3" s="20" t="s">
        <v>9</v>
      </c>
    </row>
    <row r="4" ht="28" customHeight="1" spans="1:11">
      <c r="A4" s="76"/>
      <c r="B4" s="77" t="s">
        <v>95</v>
      </c>
      <c r="C4" s="78">
        <v>10.0684146579267</v>
      </c>
      <c r="D4" s="79">
        <f t="shared" ref="D4:D24" si="0">C4*4500</f>
        <v>45307.8659606702</v>
      </c>
      <c r="E4" s="79"/>
      <c r="F4" s="79"/>
      <c r="G4" s="78"/>
      <c r="H4" s="79"/>
      <c r="I4" s="78"/>
      <c r="J4" s="79"/>
      <c r="K4" s="79">
        <f t="shared" ref="K4:K24" si="1">J4+H4+F4+D4</f>
        <v>45307.8659606702</v>
      </c>
    </row>
    <row r="5" ht="28" customHeight="1" spans="1:11">
      <c r="A5" s="76"/>
      <c r="B5" s="77" t="s">
        <v>96</v>
      </c>
      <c r="C5" s="78">
        <v>0.445497772511137</v>
      </c>
      <c r="D5" s="79">
        <f t="shared" si="0"/>
        <v>2004.73997630012</v>
      </c>
      <c r="E5" s="79"/>
      <c r="F5" s="79"/>
      <c r="G5" s="78"/>
      <c r="H5" s="79"/>
      <c r="I5" s="78">
        <v>0.0781796091019545</v>
      </c>
      <c r="J5" s="79">
        <f t="shared" ref="J5:J24" si="2">I5*1800</f>
        <v>140.723296383518</v>
      </c>
      <c r="K5" s="79">
        <f t="shared" si="1"/>
        <v>2145.46327268363</v>
      </c>
    </row>
    <row r="6" ht="28" customHeight="1" spans="1:11">
      <c r="A6" s="76"/>
      <c r="B6" s="77" t="s">
        <v>97</v>
      </c>
      <c r="C6" s="78">
        <v>0</v>
      </c>
      <c r="D6" s="79">
        <f t="shared" si="0"/>
        <v>0</v>
      </c>
      <c r="E6" s="78">
        <v>0.478512607436963</v>
      </c>
      <c r="F6" s="79">
        <f>E6*4500</f>
        <v>2153.30673346633</v>
      </c>
      <c r="G6" s="78"/>
      <c r="H6" s="79"/>
      <c r="I6" s="78">
        <v>0</v>
      </c>
      <c r="J6" s="79">
        <f t="shared" si="2"/>
        <v>0</v>
      </c>
      <c r="K6" s="79">
        <f t="shared" si="1"/>
        <v>2153.30673346633</v>
      </c>
    </row>
    <row r="7" ht="28" customHeight="1" spans="1:11">
      <c r="A7" s="76"/>
      <c r="B7" s="77" t="s">
        <v>98</v>
      </c>
      <c r="C7" s="78">
        <v>3.03257983710081</v>
      </c>
      <c r="D7" s="79">
        <f t="shared" si="0"/>
        <v>13646.6092669536</v>
      </c>
      <c r="E7" s="79"/>
      <c r="F7" s="79"/>
      <c r="G7" s="78"/>
      <c r="H7" s="79"/>
      <c r="I7" s="78">
        <v>0</v>
      </c>
      <c r="J7" s="79">
        <f t="shared" si="2"/>
        <v>0</v>
      </c>
      <c r="K7" s="79">
        <f t="shared" si="1"/>
        <v>13646.6092669536</v>
      </c>
    </row>
    <row r="8" ht="28" customHeight="1" spans="1:11">
      <c r="A8" s="76"/>
      <c r="B8" s="77" t="s">
        <v>99</v>
      </c>
      <c r="C8" s="78">
        <v>3.94903025484873</v>
      </c>
      <c r="D8" s="79">
        <f t="shared" si="0"/>
        <v>17770.6361468193</v>
      </c>
      <c r="E8" s="79"/>
      <c r="F8" s="79"/>
      <c r="G8" s="78"/>
      <c r="H8" s="79"/>
      <c r="I8" s="78">
        <v>0</v>
      </c>
      <c r="J8" s="79">
        <f t="shared" si="2"/>
        <v>0</v>
      </c>
      <c r="K8" s="79">
        <f t="shared" si="1"/>
        <v>17770.6361468193</v>
      </c>
    </row>
    <row r="9" ht="28" customHeight="1" spans="1:11">
      <c r="A9" s="76"/>
      <c r="B9" s="77" t="s">
        <v>100</v>
      </c>
      <c r="C9" s="78">
        <v>8.23015884920575</v>
      </c>
      <c r="D9" s="79">
        <f t="shared" si="0"/>
        <v>37035.7148214259</v>
      </c>
      <c r="E9" s="79"/>
      <c r="F9" s="79"/>
      <c r="G9" s="78">
        <v>0.757946210268949</v>
      </c>
      <c r="H9" s="79">
        <f t="shared" ref="H9:H24" si="3">G9*4800</f>
        <v>3638.14180929096</v>
      </c>
      <c r="I9" s="78">
        <v>0</v>
      </c>
      <c r="J9" s="79">
        <f t="shared" si="2"/>
        <v>0</v>
      </c>
      <c r="K9" s="79">
        <f t="shared" si="1"/>
        <v>40673.8566307168</v>
      </c>
    </row>
    <row r="10" ht="28" customHeight="1" spans="1:11">
      <c r="A10" s="76"/>
      <c r="B10" s="77" t="s">
        <v>101</v>
      </c>
      <c r="C10" s="78">
        <v>12.8106559467203</v>
      </c>
      <c r="D10" s="79">
        <f t="shared" si="0"/>
        <v>57647.9517602413</v>
      </c>
      <c r="E10" s="79"/>
      <c r="F10" s="79"/>
      <c r="G10" s="78">
        <v>0</v>
      </c>
      <c r="H10" s="79">
        <f t="shared" si="3"/>
        <v>0</v>
      </c>
      <c r="I10" s="78">
        <v>0</v>
      </c>
      <c r="J10" s="79">
        <f t="shared" si="2"/>
        <v>0</v>
      </c>
      <c r="K10" s="79">
        <f t="shared" si="1"/>
        <v>57647.9517602413</v>
      </c>
    </row>
    <row r="11" ht="28" customHeight="1" spans="1:11">
      <c r="A11" s="76"/>
      <c r="B11" s="77" t="s">
        <v>102</v>
      </c>
      <c r="C11" s="78">
        <v>10.1111944440278</v>
      </c>
      <c r="D11" s="79">
        <f t="shared" si="0"/>
        <v>45500.3749981251</v>
      </c>
      <c r="E11" s="79"/>
      <c r="F11" s="79"/>
      <c r="G11" s="78">
        <v>0</v>
      </c>
      <c r="H11" s="79">
        <f t="shared" si="3"/>
        <v>0</v>
      </c>
      <c r="I11" s="78">
        <v>0.415512922435388</v>
      </c>
      <c r="J11" s="79">
        <f t="shared" si="2"/>
        <v>747.923260383698</v>
      </c>
      <c r="K11" s="79">
        <f t="shared" si="1"/>
        <v>46248.2982585088</v>
      </c>
    </row>
    <row r="12" ht="28" customHeight="1" spans="1:11">
      <c r="A12" s="76"/>
      <c r="B12" s="77" t="s">
        <v>103</v>
      </c>
      <c r="C12" s="78">
        <v>6.89323053384733</v>
      </c>
      <c r="D12" s="79">
        <f t="shared" si="0"/>
        <v>31019.537402313</v>
      </c>
      <c r="E12" s="79"/>
      <c r="F12" s="79"/>
      <c r="G12" s="78">
        <v>0.871315643421783</v>
      </c>
      <c r="H12" s="79">
        <f t="shared" si="3"/>
        <v>4182.31508842456</v>
      </c>
      <c r="I12" s="78">
        <v>0</v>
      </c>
      <c r="J12" s="79">
        <f t="shared" si="2"/>
        <v>0</v>
      </c>
      <c r="K12" s="79">
        <f t="shared" si="1"/>
        <v>35201.8524907375</v>
      </c>
    </row>
    <row r="13" ht="28" customHeight="1" spans="1:11">
      <c r="A13" s="76"/>
      <c r="B13" s="77" t="s">
        <v>104</v>
      </c>
      <c r="C13" s="78">
        <v>6.93830530847346</v>
      </c>
      <c r="D13" s="79">
        <f t="shared" si="0"/>
        <v>31222.3738881306</v>
      </c>
      <c r="E13" s="79"/>
      <c r="F13" s="79"/>
      <c r="G13" s="78">
        <v>0.769541152294239</v>
      </c>
      <c r="H13" s="79">
        <f t="shared" si="3"/>
        <v>3693.79753101235</v>
      </c>
      <c r="I13" s="78">
        <v>0</v>
      </c>
      <c r="J13" s="79">
        <f t="shared" si="2"/>
        <v>0</v>
      </c>
      <c r="K13" s="79">
        <f t="shared" si="1"/>
        <v>34916.1714191429</v>
      </c>
    </row>
    <row r="14" ht="28" customHeight="1" spans="1:11">
      <c r="A14" s="76"/>
      <c r="B14" s="77" t="s">
        <v>105</v>
      </c>
      <c r="C14" s="78">
        <v>6.57638711806441</v>
      </c>
      <c r="D14" s="79">
        <f t="shared" si="0"/>
        <v>29593.7420312898</v>
      </c>
      <c r="E14" s="79"/>
      <c r="F14" s="79"/>
      <c r="G14" s="78">
        <v>0</v>
      </c>
      <c r="H14" s="79">
        <f t="shared" si="3"/>
        <v>0</v>
      </c>
      <c r="I14" s="78">
        <v>1.44123779381103</v>
      </c>
      <c r="J14" s="79">
        <f t="shared" si="2"/>
        <v>2594.22802885985</v>
      </c>
      <c r="K14" s="79">
        <f t="shared" si="1"/>
        <v>32187.9700601497</v>
      </c>
    </row>
    <row r="15" ht="28" customHeight="1" spans="1:11">
      <c r="A15" s="76"/>
      <c r="B15" s="77" t="s">
        <v>106</v>
      </c>
      <c r="C15" s="78">
        <v>32.9393553032235</v>
      </c>
      <c r="D15" s="79">
        <f t="shared" si="0"/>
        <v>148227.098864506</v>
      </c>
      <c r="E15" s="79"/>
      <c r="F15" s="79"/>
      <c r="G15" s="78">
        <v>0.457902710486448</v>
      </c>
      <c r="H15" s="79">
        <f t="shared" si="3"/>
        <v>2197.93301033495</v>
      </c>
      <c r="I15" s="78">
        <v>0.215473922630387</v>
      </c>
      <c r="J15" s="79">
        <f t="shared" si="2"/>
        <v>387.853060734697</v>
      </c>
      <c r="K15" s="79">
        <f t="shared" si="1"/>
        <v>150812.884935575</v>
      </c>
    </row>
    <row r="16" ht="28" customHeight="1" spans="1:11">
      <c r="A16" s="76"/>
      <c r="B16" s="77" t="s">
        <v>107</v>
      </c>
      <c r="C16" s="78">
        <v>0.472677636611817</v>
      </c>
      <c r="D16" s="79">
        <f t="shared" si="0"/>
        <v>2127.04936475318</v>
      </c>
      <c r="E16" s="79"/>
      <c r="F16" s="79"/>
      <c r="G16" s="78">
        <v>0</v>
      </c>
      <c r="H16" s="79">
        <f t="shared" si="3"/>
        <v>0</v>
      </c>
      <c r="I16" s="78">
        <v>0</v>
      </c>
      <c r="J16" s="79">
        <f t="shared" si="2"/>
        <v>0</v>
      </c>
      <c r="K16" s="79">
        <f t="shared" si="1"/>
        <v>2127.04936475318</v>
      </c>
    </row>
    <row r="17" ht="28" customHeight="1" spans="1:11">
      <c r="A17" s="76"/>
      <c r="B17" s="77" t="s">
        <v>89</v>
      </c>
      <c r="C17" s="78">
        <v>0</v>
      </c>
      <c r="D17" s="79">
        <f t="shared" si="0"/>
        <v>0</v>
      </c>
      <c r="E17" s="79"/>
      <c r="F17" s="79"/>
      <c r="G17" s="78">
        <v>0</v>
      </c>
      <c r="H17" s="79">
        <f t="shared" si="3"/>
        <v>0</v>
      </c>
      <c r="I17" s="78">
        <v>0.15760421197894</v>
      </c>
      <c r="J17" s="79">
        <f t="shared" si="2"/>
        <v>283.687581562092</v>
      </c>
      <c r="K17" s="79">
        <f t="shared" si="1"/>
        <v>283.687581562092</v>
      </c>
    </row>
    <row r="18" ht="28" customHeight="1" spans="1:11">
      <c r="A18" s="76"/>
      <c r="B18" s="77" t="s">
        <v>108</v>
      </c>
      <c r="C18" s="78">
        <v>0.664106679466603</v>
      </c>
      <c r="D18" s="79">
        <f t="shared" si="0"/>
        <v>2988.48005759971</v>
      </c>
      <c r="E18" s="79"/>
      <c r="F18" s="79"/>
      <c r="G18" s="78">
        <v>0</v>
      </c>
      <c r="H18" s="79">
        <f t="shared" si="3"/>
        <v>0</v>
      </c>
      <c r="I18" s="78">
        <v>0</v>
      </c>
      <c r="J18" s="79">
        <f t="shared" si="2"/>
        <v>0</v>
      </c>
      <c r="K18" s="79">
        <f t="shared" si="1"/>
        <v>2988.48005759971</v>
      </c>
    </row>
    <row r="19" ht="28" customHeight="1" spans="1:11">
      <c r="A19" s="76"/>
      <c r="B19" s="77" t="s">
        <v>109</v>
      </c>
      <c r="C19" s="78">
        <v>1.07751961240194</v>
      </c>
      <c r="D19" s="79">
        <f t="shared" si="0"/>
        <v>4848.83825580873</v>
      </c>
      <c r="E19" s="79"/>
      <c r="F19" s="79"/>
      <c r="G19" s="78">
        <v>0</v>
      </c>
      <c r="H19" s="79">
        <f t="shared" si="3"/>
        <v>0</v>
      </c>
      <c r="I19" s="78">
        <v>0</v>
      </c>
      <c r="J19" s="79">
        <f t="shared" si="2"/>
        <v>0</v>
      </c>
      <c r="K19" s="79">
        <f t="shared" si="1"/>
        <v>4848.83825580873</v>
      </c>
    </row>
    <row r="20" ht="28" customHeight="1" spans="1:11">
      <c r="A20" s="76"/>
      <c r="B20" s="77" t="s">
        <v>110</v>
      </c>
      <c r="C20" s="78">
        <v>0.772901135494323</v>
      </c>
      <c r="D20" s="79">
        <f t="shared" si="0"/>
        <v>3478.05510972445</v>
      </c>
      <c r="E20" s="79"/>
      <c r="F20" s="79"/>
      <c r="G20" s="78">
        <v>0</v>
      </c>
      <c r="H20" s="79">
        <f t="shared" si="3"/>
        <v>0</v>
      </c>
      <c r="I20" s="78">
        <v>0</v>
      </c>
      <c r="J20" s="79">
        <f t="shared" si="2"/>
        <v>0</v>
      </c>
      <c r="K20" s="79">
        <f t="shared" si="1"/>
        <v>3478.05510972445</v>
      </c>
    </row>
    <row r="21" ht="28" customHeight="1" spans="1:11">
      <c r="A21" s="76"/>
      <c r="B21" s="77" t="s">
        <v>111</v>
      </c>
      <c r="C21" s="78">
        <v>2.09713951430243</v>
      </c>
      <c r="D21" s="79">
        <f t="shared" si="0"/>
        <v>9437.12781436093</v>
      </c>
      <c r="E21" s="79"/>
      <c r="F21" s="79"/>
      <c r="G21" s="78">
        <v>0</v>
      </c>
      <c r="H21" s="79">
        <f t="shared" si="3"/>
        <v>0</v>
      </c>
      <c r="I21" s="78">
        <v>0</v>
      </c>
      <c r="J21" s="79">
        <f t="shared" si="2"/>
        <v>0</v>
      </c>
      <c r="K21" s="79">
        <f t="shared" si="1"/>
        <v>9437.12781436093</v>
      </c>
    </row>
    <row r="22" ht="28" customHeight="1" spans="1:11">
      <c r="A22" s="76"/>
      <c r="B22" s="77" t="s">
        <v>112</v>
      </c>
      <c r="C22" s="78">
        <v>1.6161669191654</v>
      </c>
      <c r="D22" s="79">
        <f t="shared" si="0"/>
        <v>7272.7511362443</v>
      </c>
      <c r="E22" s="79"/>
      <c r="F22" s="79"/>
      <c r="G22" s="78">
        <v>0</v>
      </c>
      <c r="H22" s="79">
        <f t="shared" si="3"/>
        <v>0</v>
      </c>
      <c r="I22" s="78">
        <v>0</v>
      </c>
      <c r="J22" s="79">
        <f t="shared" si="2"/>
        <v>0</v>
      </c>
      <c r="K22" s="79">
        <f t="shared" si="1"/>
        <v>7272.7511362443</v>
      </c>
    </row>
    <row r="23" ht="28" customHeight="1" spans="1:11">
      <c r="A23" s="76"/>
      <c r="B23" s="77" t="s">
        <v>113</v>
      </c>
      <c r="C23" s="78">
        <v>0</v>
      </c>
      <c r="D23" s="79">
        <f t="shared" si="0"/>
        <v>0</v>
      </c>
      <c r="E23" s="79"/>
      <c r="F23" s="79"/>
      <c r="G23" s="78">
        <v>0</v>
      </c>
      <c r="H23" s="79">
        <f t="shared" si="3"/>
        <v>0</v>
      </c>
      <c r="I23" s="78">
        <v>0</v>
      </c>
      <c r="J23" s="79">
        <f t="shared" si="2"/>
        <v>0</v>
      </c>
      <c r="K23" s="79">
        <f t="shared" si="1"/>
        <v>0</v>
      </c>
    </row>
    <row r="24" ht="28" customHeight="1" spans="1:11">
      <c r="A24" s="76"/>
      <c r="B24" s="77" t="s">
        <v>114</v>
      </c>
      <c r="C24" s="78">
        <v>0.439677801610992</v>
      </c>
      <c r="D24" s="79">
        <f t="shared" si="0"/>
        <v>1978.55010724946</v>
      </c>
      <c r="E24" s="79"/>
      <c r="F24" s="79"/>
      <c r="G24" s="78">
        <v>0.134234328828356</v>
      </c>
      <c r="H24" s="79">
        <f t="shared" si="3"/>
        <v>644.324778376109</v>
      </c>
      <c r="I24" s="78">
        <v>0.205393973030135</v>
      </c>
      <c r="J24" s="79">
        <f t="shared" si="2"/>
        <v>369.709151454243</v>
      </c>
      <c r="K24" s="79">
        <f t="shared" si="1"/>
        <v>2992.58403707982</v>
      </c>
    </row>
    <row r="25" s="1" customFormat="1" ht="28" customHeight="1" spans="1:11">
      <c r="A25" s="80" t="s">
        <v>14</v>
      </c>
      <c r="B25" s="81"/>
      <c r="C25" s="82">
        <f t="shared" ref="C25:K25" si="4">SUM(C4:C24)</f>
        <v>109.134999325003</v>
      </c>
      <c r="D25" s="82">
        <f t="shared" si="4"/>
        <v>491107.496962516</v>
      </c>
      <c r="E25" s="82">
        <f t="shared" si="4"/>
        <v>0.478512607436963</v>
      </c>
      <c r="F25" s="82">
        <f t="shared" si="4"/>
        <v>2153.30673346633</v>
      </c>
      <c r="G25" s="82">
        <f t="shared" si="4"/>
        <v>2.99094004529977</v>
      </c>
      <c r="H25" s="82">
        <f t="shared" si="4"/>
        <v>14356.5122174389</v>
      </c>
      <c r="I25" s="82">
        <f t="shared" si="4"/>
        <v>2.51340243298783</v>
      </c>
      <c r="J25" s="82">
        <f t="shared" si="4"/>
        <v>4524.1243793781</v>
      </c>
      <c r="K25" s="82">
        <f t="shared" si="4"/>
        <v>512141.440292799</v>
      </c>
    </row>
  </sheetData>
  <mergeCells count="3">
    <mergeCell ref="A1:K1"/>
    <mergeCell ref="G2:K2"/>
    <mergeCell ref="A25:B25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A1:K1"/>
    </sheetView>
  </sheetViews>
  <sheetFormatPr defaultColWidth="8" defaultRowHeight="12.75"/>
  <cols>
    <col min="1" max="1" width="4.875" style="60" customWidth="1"/>
    <col min="2" max="2" width="11" style="60" customWidth="1"/>
    <col min="3" max="3" width="8.5" style="60"/>
    <col min="4" max="4" width="10.375" style="60"/>
    <col min="5" max="7" width="8" style="60"/>
    <col min="8" max="8" width="8.5" style="60"/>
    <col min="9" max="9" width="8" style="60"/>
    <col min="10" max="10" width="8.5" style="60"/>
    <col min="11" max="11" width="10.375" style="60"/>
    <col min="12" max="16384" width="8" style="60"/>
  </cols>
  <sheetData>
    <row r="1" ht="61" customHeight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ht="14.25" spans="1:11">
      <c r="A2" s="62"/>
      <c r="B2" s="62"/>
      <c r="C2" s="63"/>
      <c r="D2" s="63"/>
      <c r="E2" s="64"/>
      <c r="F2" s="63" t="s">
        <v>1</v>
      </c>
      <c r="G2" s="63"/>
      <c r="H2" s="63"/>
      <c r="I2" s="63"/>
      <c r="J2" s="63"/>
      <c r="K2" s="63"/>
    </row>
    <row r="3" ht="57" spans="1:11">
      <c r="A3" s="65" t="s">
        <v>2</v>
      </c>
      <c r="B3" s="65" t="s">
        <v>3</v>
      </c>
      <c r="C3" s="66" t="s">
        <v>4</v>
      </c>
      <c r="D3" s="66" t="s">
        <v>5</v>
      </c>
      <c r="E3" s="67" t="s">
        <v>6</v>
      </c>
      <c r="F3" s="66" t="s">
        <v>5</v>
      </c>
      <c r="G3" s="68" t="s">
        <v>7</v>
      </c>
      <c r="H3" s="66" t="s">
        <v>5</v>
      </c>
      <c r="I3" s="68" t="s">
        <v>8</v>
      </c>
      <c r="J3" s="66" t="s">
        <v>5</v>
      </c>
      <c r="K3" s="75" t="s">
        <v>9</v>
      </c>
    </row>
    <row r="4" ht="30" customHeight="1" spans="1:11">
      <c r="A4" s="69">
        <v>1</v>
      </c>
      <c r="B4" s="69" t="s">
        <v>115</v>
      </c>
      <c r="C4" s="70">
        <v>0.200833995830021</v>
      </c>
      <c r="D4" s="70">
        <f t="shared" ref="D4:D23" si="0">C4*4500</f>
        <v>903.752981235095</v>
      </c>
      <c r="E4" s="70"/>
      <c r="F4" s="70"/>
      <c r="G4" s="70"/>
      <c r="H4" s="70"/>
      <c r="I4" s="70">
        <v>0.539637301813491</v>
      </c>
      <c r="J4" s="70">
        <f t="shared" ref="J4:J23" si="1">I4*1800</f>
        <v>971.347143264284</v>
      </c>
      <c r="K4" s="70">
        <f t="shared" ref="K4:K23" si="2">J4+H4+D4</f>
        <v>1875.10012449938</v>
      </c>
    </row>
    <row r="5" ht="30" customHeight="1" spans="1:11">
      <c r="A5" s="69">
        <v>2</v>
      </c>
      <c r="B5" s="69" t="s">
        <v>116</v>
      </c>
      <c r="C5" s="70">
        <v>6.66932665336673</v>
      </c>
      <c r="D5" s="70">
        <f t="shared" si="0"/>
        <v>30011.9699401503</v>
      </c>
      <c r="E5" s="70"/>
      <c r="F5" s="70"/>
      <c r="G5" s="70"/>
      <c r="H5" s="70"/>
      <c r="I5" s="70">
        <v>0.213283933580332</v>
      </c>
      <c r="J5" s="70">
        <f t="shared" si="1"/>
        <v>383.911080444598</v>
      </c>
      <c r="K5" s="70">
        <f t="shared" si="2"/>
        <v>30395.8810205949</v>
      </c>
    </row>
    <row r="6" ht="30" customHeight="1" spans="1:11">
      <c r="A6" s="69">
        <v>3</v>
      </c>
      <c r="B6" s="69" t="s">
        <v>117</v>
      </c>
      <c r="C6" s="70">
        <v>0</v>
      </c>
      <c r="D6" s="70">
        <f t="shared" si="0"/>
        <v>0</v>
      </c>
      <c r="E6" s="70"/>
      <c r="F6" s="70"/>
      <c r="G6" s="70"/>
      <c r="H6" s="70"/>
      <c r="I6" s="70">
        <v>0.200338998305008</v>
      </c>
      <c r="J6" s="70">
        <f t="shared" si="1"/>
        <v>360.610196949014</v>
      </c>
      <c r="K6" s="70">
        <f t="shared" si="2"/>
        <v>360.610196949014</v>
      </c>
    </row>
    <row r="7" ht="30" customHeight="1" spans="1:11">
      <c r="A7" s="69">
        <v>4</v>
      </c>
      <c r="B7" s="69" t="s">
        <v>118</v>
      </c>
      <c r="C7" s="70">
        <v>1.18334408327958</v>
      </c>
      <c r="D7" s="70">
        <f t="shared" si="0"/>
        <v>5325.04837475811</v>
      </c>
      <c r="E7" s="70"/>
      <c r="F7" s="70"/>
      <c r="G7" s="70"/>
      <c r="H7" s="70"/>
      <c r="I7" s="70">
        <v>0.988105059474703</v>
      </c>
      <c r="J7" s="70">
        <f t="shared" si="1"/>
        <v>1778.58910705447</v>
      </c>
      <c r="K7" s="70">
        <f t="shared" si="2"/>
        <v>7103.63748181258</v>
      </c>
    </row>
    <row r="8" ht="30" customHeight="1" spans="1:11">
      <c r="A8" s="69">
        <v>5</v>
      </c>
      <c r="B8" s="69" t="s">
        <v>119</v>
      </c>
      <c r="C8" s="70">
        <v>12.3347383263084</v>
      </c>
      <c r="D8" s="70">
        <f t="shared" si="0"/>
        <v>55506.3224683878</v>
      </c>
      <c r="E8" s="70"/>
      <c r="F8" s="70"/>
      <c r="G8" s="70"/>
      <c r="H8" s="70"/>
      <c r="I8" s="70">
        <v>0</v>
      </c>
      <c r="J8" s="70">
        <f t="shared" si="1"/>
        <v>0</v>
      </c>
      <c r="K8" s="70">
        <f t="shared" si="2"/>
        <v>55506.3224683878</v>
      </c>
    </row>
    <row r="9" ht="30" customHeight="1" spans="1:11">
      <c r="A9" s="69">
        <v>6</v>
      </c>
      <c r="B9" s="69" t="s">
        <v>120</v>
      </c>
      <c r="C9" s="70">
        <v>0</v>
      </c>
      <c r="D9" s="70">
        <f t="shared" si="0"/>
        <v>0</v>
      </c>
      <c r="E9" s="70"/>
      <c r="F9" s="70"/>
      <c r="G9" s="70"/>
      <c r="H9" s="70"/>
      <c r="I9" s="70">
        <v>0.0702146489267554</v>
      </c>
      <c r="J9" s="70">
        <f t="shared" si="1"/>
        <v>126.38636806816</v>
      </c>
      <c r="K9" s="70">
        <f t="shared" si="2"/>
        <v>126.38636806816</v>
      </c>
    </row>
    <row r="10" ht="30" customHeight="1" spans="1:11">
      <c r="A10" s="69">
        <v>7</v>
      </c>
      <c r="B10" s="69" t="s">
        <v>121</v>
      </c>
      <c r="C10" s="70">
        <v>0</v>
      </c>
      <c r="D10" s="70">
        <f t="shared" si="0"/>
        <v>0</v>
      </c>
      <c r="E10" s="70"/>
      <c r="F10" s="70"/>
      <c r="G10" s="70"/>
      <c r="H10" s="70"/>
      <c r="I10" s="70">
        <v>0.0697496512517437</v>
      </c>
      <c r="J10" s="70">
        <f t="shared" si="1"/>
        <v>125.549372253139</v>
      </c>
      <c r="K10" s="70">
        <f t="shared" si="2"/>
        <v>125.549372253139</v>
      </c>
    </row>
    <row r="11" ht="30" customHeight="1" spans="1:11">
      <c r="A11" s="69">
        <v>8</v>
      </c>
      <c r="B11" s="69" t="s">
        <v>122</v>
      </c>
      <c r="C11" s="70">
        <v>1.09403452982735</v>
      </c>
      <c r="D11" s="70">
        <f t="shared" si="0"/>
        <v>4923.15538422308</v>
      </c>
      <c r="E11" s="70"/>
      <c r="F11" s="70"/>
      <c r="G11" s="70"/>
      <c r="H11" s="70"/>
      <c r="I11" s="70">
        <v>0.457047714761426</v>
      </c>
      <c r="J11" s="70">
        <f t="shared" si="1"/>
        <v>822.685886570567</v>
      </c>
      <c r="K11" s="70">
        <f t="shared" si="2"/>
        <v>5745.84127079364</v>
      </c>
    </row>
    <row r="12" ht="30" customHeight="1" spans="1:11">
      <c r="A12" s="69">
        <v>9</v>
      </c>
      <c r="B12" s="69" t="s">
        <v>123</v>
      </c>
      <c r="C12" s="70">
        <v>3.080009599952</v>
      </c>
      <c r="D12" s="70">
        <f t="shared" si="0"/>
        <v>13860.043199784</v>
      </c>
      <c r="E12" s="70"/>
      <c r="F12" s="70"/>
      <c r="G12" s="70"/>
      <c r="H12" s="70"/>
      <c r="I12" s="70">
        <v>0</v>
      </c>
      <c r="J12" s="70">
        <f t="shared" si="1"/>
        <v>0</v>
      </c>
      <c r="K12" s="70">
        <f t="shared" si="2"/>
        <v>13860.043199784</v>
      </c>
    </row>
    <row r="13" ht="30" customHeight="1" spans="1:11">
      <c r="A13" s="69">
        <v>10</v>
      </c>
      <c r="B13" s="69" t="s">
        <v>124</v>
      </c>
      <c r="C13" s="70">
        <v>0</v>
      </c>
      <c r="D13" s="70">
        <f t="shared" si="0"/>
        <v>0</v>
      </c>
      <c r="E13" s="70"/>
      <c r="F13" s="70"/>
      <c r="G13" s="70"/>
      <c r="H13" s="70"/>
      <c r="I13" s="70">
        <v>0</v>
      </c>
      <c r="J13" s="70">
        <f t="shared" si="1"/>
        <v>0</v>
      </c>
      <c r="K13" s="70">
        <f t="shared" si="2"/>
        <v>0</v>
      </c>
    </row>
    <row r="14" ht="30" customHeight="1" spans="1:11">
      <c r="A14" s="69">
        <v>11</v>
      </c>
      <c r="B14" s="69" t="s">
        <v>125</v>
      </c>
      <c r="C14" s="70">
        <v>0.111929440352798</v>
      </c>
      <c r="D14" s="70">
        <f t="shared" si="0"/>
        <v>503.682481587591</v>
      </c>
      <c r="E14" s="70"/>
      <c r="F14" s="70"/>
      <c r="G14" s="70"/>
      <c r="H14" s="70"/>
      <c r="I14" s="70">
        <v>0.11639941800291</v>
      </c>
      <c r="J14" s="70">
        <f t="shared" si="1"/>
        <v>209.518952405238</v>
      </c>
      <c r="K14" s="70">
        <f t="shared" si="2"/>
        <v>713.201433992829</v>
      </c>
    </row>
    <row r="15" ht="30" customHeight="1" spans="1:11">
      <c r="A15" s="69">
        <v>12</v>
      </c>
      <c r="B15" s="69" t="s">
        <v>126</v>
      </c>
      <c r="C15" s="70">
        <v>2.32567837160814</v>
      </c>
      <c r="D15" s="70">
        <f t="shared" si="0"/>
        <v>10465.5526722366</v>
      </c>
      <c r="E15" s="70"/>
      <c r="F15" s="70"/>
      <c r="G15" s="70"/>
      <c r="H15" s="70"/>
      <c r="I15" s="70">
        <v>0.529542352288239</v>
      </c>
      <c r="J15" s="70">
        <f t="shared" si="1"/>
        <v>953.17623411883</v>
      </c>
      <c r="K15" s="70">
        <f t="shared" si="2"/>
        <v>11418.7289063555</v>
      </c>
    </row>
    <row r="16" ht="30" customHeight="1" spans="1:11">
      <c r="A16" s="69">
        <v>13</v>
      </c>
      <c r="B16" s="69" t="s">
        <v>127</v>
      </c>
      <c r="C16" s="70">
        <v>2.47702761486193</v>
      </c>
      <c r="D16" s="70">
        <f t="shared" si="0"/>
        <v>11146.6242668787</v>
      </c>
      <c r="E16" s="70"/>
      <c r="F16" s="70"/>
      <c r="G16" s="70">
        <v>0.324238378808106</v>
      </c>
      <c r="H16" s="70">
        <f>G16*4800</f>
        <v>1556.34421827891</v>
      </c>
      <c r="I16" s="70">
        <v>0</v>
      </c>
      <c r="J16" s="70">
        <f t="shared" si="1"/>
        <v>0</v>
      </c>
      <c r="K16" s="70">
        <f t="shared" si="2"/>
        <v>12702.9684851576</v>
      </c>
    </row>
    <row r="17" ht="30" customHeight="1" spans="1:11">
      <c r="A17" s="69">
        <v>14</v>
      </c>
      <c r="B17" s="69" t="s">
        <v>128</v>
      </c>
      <c r="C17" s="70">
        <v>0</v>
      </c>
      <c r="D17" s="70">
        <f t="shared" si="0"/>
        <v>0</v>
      </c>
      <c r="E17" s="70"/>
      <c r="F17" s="70"/>
      <c r="G17" s="70"/>
      <c r="H17" s="70"/>
      <c r="I17" s="70">
        <v>0.19678401607992</v>
      </c>
      <c r="J17" s="70">
        <f t="shared" si="1"/>
        <v>354.211228943856</v>
      </c>
      <c r="K17" s="70">
        <f t="shared" si="2"/>
        <v>354.211228943856</v>
      </c>
    </row>
    <row r="18" ht="30" customHeight="1" spans="1:11">
      <c r="A18" s="69">
        <v>15</v>
      </c>
      <c r="B18" s="69" t="s">
        <v>129</v>
      </c>
      <c r="C18" s="70">
        <v>3.96749516252419</v>
      </c>
      <c r="D18" s="70">
        <f t="shared" si="0"/>
        <v>17853.7282313589</v>
      </c>
      <c r="E18" s="70"/>
      <c r="F18" s="70"/>
      <c r="G18" s="70"/>
      <c r="H18" s="70"/>
      <c r="I18" s="70">
        <v>0</v>
      </c>
      <c r="J18" s="70">
        <f t="shared" si="1"/>
        <v>0</v>
      </c>
      <c r="K18" s="70">
        <f t="shared" si="2"/>
        <v>17853.7282313589</v>
      </c>
    </row>
    <row r="19" ht="30" customHeight="1" spans="1:11">
      <c r="A19" s="69">
        <v>16</v>
      </c>
      <c r="B19" s="69" t="s">
        <v>130</v>
      </c>
      <c r="C19" s="70">
        <v>1.44981775091125</v>
      </c>
      <c r="D19" s="70">
        <f t="shared" si="0"/>
        <v>6524.17987910062</v>
      </c>
      <c r="E19" s="70"/>
      <c r="F19" s="70"/>
      <c r="G19" s="70"/>
      <c r="H19" s="70"/>
      <c r="I19" s="70">
        <v>0</v>
      </c>
      <c r="J19" s="70">
        <f t="shared" si="1"/>
        <v>0</v>
      </c>
      <c r="K19" s="70">
        <f t="shared" si="2"/>
        <v>6524.17987910062</v>
      </c>
    </row>
    <row r="20" ht="30" customHeight="1" spans="1:11">
      <c r="A20" s="69">
        <v>17</v>
      </c>
      <c r="B20" s="69" t="s">
        <v>131</v>
      </c>
      <c r="C20" s="70">
        <v>0.384538077309613</v>
      </c>
      <c r="D20" s="70">
        <f t="shared" si="0"/>
        <v>1730.42134789326</v>
      </c>
      <c r="E20" s="70"/>
      <c r="F20" s="70"/>
      <c r="G20" s="70"/>
      <c r="H20" s="70"/>
      <c r="I20" s="70">
        <v>0</v>
      </c>
      <c r="J20" s="70">
        <f t="shared" si="1"/>
        <v>0</v>
      </c>
      <c r="K20" s="70">
        <f t="shared" si="2"/>
        <v>1730.42134789326</v>
      </c>
    </row>
    <row r="21" ht="30" customHeight="1" spans="1:11">
      <c r="A21" s="69">
        <v>18</v>
      </c>
      <c r="B21" s="69" t="s">
        <v>132</v>
      </c>
      <c r="C21" s="70">
        <v>0.189269053654732</v>
      </c>
      <c r="D21" s="70">
        <f t="shared" si="0"/>
        <v>851.710741446294</v>
      </c>
      <c r="E21" s="70"/>
      <c r="F21" s="70"/>
      <c r="G21" s="70"/>
      <c r="H21" s="70"/>
      <c r="I21" s="70">
        <v>0.832690836545817</v>
      </c>
      <c r="J21" s="70">
        <f t="shared" si="1"/>
        <v>1498.84350578247</v>
      </c>
      <c r="K21" s="70">
        <f t="shared" si="2"/>
        <v>2350.55424722876</v>
      </c>
    </row>
    <row r="22" ht="30" customHeight="1" spans="1:11">
      <c r="A22" s="69">
        <v>19</v>
      </c>
      <c r="B22" s="69" t="s">
        <v>133</v>
      </c>
      <c r="C22" s="70">
        <v>2.71500142499287</v>
      </c>
      <c r="D22" s="70">
        <f t="shared" si="0"/>
        <v>12217.5064124679</v>
      </c>
      <c r="E22" s="70"/>
      <c r="F22" s="70"/>
      <c r="G22" s="70"/>
      <c r="H22" s="70"/>
      <c r="I22" s="70">
        <v>1.1561492192539</v>
      </c>
      <c r="J22" s="70">
        <f t="shared" si="1"/>
        <v>2081.06859465702</v>
      </c>
      <c r="K22" s="70">
        <f t="shared" si="2"/>
        <v>14298.5750071249</v>
      </c>
    </row>
    <row r="23" ht="30" customHeight="1" spans="1:11">
      <c r="A23" s="69">
        <v>20</v>
      </c>
      <c r="B23" s="69" t="s">
        <v>134</v>
      </c>
      <c r="C23" s="70">
        <v>2.08251458742706</v>
      </c>
      <c r="D23" s="70">
        <f t="shared" si="0"/>
        <v>9371.31564342177</v>
      </c>
      <c r="E23" s="70"/>
      <c r="F23" s="70"/>
      <c r="G23" s="71">
        <v>0.205033974830126</v>
      </c>
      <c r="H23" s="70">
        <f>G23*4800</f>
        <v>984.163079184605</v>
      </c>
      <c r="I23" s="70">
        <v>0</v>
      </c>
      <c r="J23" s="70">
        <f t="shared" si="1"/>
        <v>0</v>
      </c>
      <c r="K23" s="70">
        <f t="shared" si="2"/>
        <v>10355.4787226064</v>
      </c>
    </row>
    <row r="24" s="59" customFormat="1" ht="30" customHeight="1" spans="1:11">
      <c r="A24" s="72" t="s">
        <v>14</v>
      </c>
      <c r="B24" s="73"/>
      <c r="C24" s="74">
        <f>SUM(C4:C23)</f>
        <v>40.2655586722067</v>
      </c>
      <c r="D24" s="74">
        <f>SUM(D4:D23)</f>
        <v>181195.01402493</v>
      </c>
      <c r="E24" s="74"/>
      <c r="F24" s="74"/>
      <c r="G24" s="74">
        <f>SUM(G4:G23)</f>
        <v>0.529272353638232</v>
      </c>
      <c r="H24" s="74">
        <f>SUM(H4:H23)</f>
        <v>2540.50729746351</v>
      </c>
      <c r="I24" s="74">
        <f>SUM(I4:I23)</f>
        <v>5.36994315028424</v>
      </c>
      <c r="J24" s="74">
        <f>SUM(J4:J23)</f>
        <v>9665.89767051164</v>
      </c>
      <c r="K24" s="74">
        <f>SUM(K4:K23)</f>
        <v>193401.418992905</v>
      </c>
    </row>
  </sheetData>
  <mergeCells count="3">
    <mergeCell ref="A1:K1"/>
    <mergeCell ref="F2:K2"/>
    <mergeCell ref="A24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自生村9组</vt:lpstr>
      <vt:lpstr>自生村6组</vt:lpstr>
      <vt:lpstr>自生村5组</vt:lpstr>
      <vt:lpstr>自生村4组</vt:lpstr>
      <vt:lpstr>自生村3组</vt:lpstr>
      <vt:lpstr>云峰村4组</vt:lpstr>
      <vt:lpstr>云峰村6组</vt:lpstr>
      <vt:lpstr>云峰村5组</vt:lpstr>
      <vt:lpstr>木瓜村</vt:lpstr>
      <vt:lpstr>龙潭村6组</vt:lpstr>
      <vt:lpstr>龙潭村5组</vt:lpstr>
      <vt:lpstr>龙潭村4组</vt:lpstr>
      <vt:lpstr>龙潭村3组</vt:lpstr>
      <vt:lpstr>松龙村4社</vt:lpstr>
      <vt:lpstr>松龙村3社</vt:lpstr>
      <vt:lpstr>燕午村1社</vt:lpstr>
      <vt:lpstr>燕午村2社</vt:lpstr>
      <vt:lpstr>新农村1社</vt:lpstr>
      <vt:lpstr>新农村5社</vt:lpstr>
      <vt:lpstr>新农村4社</vt:lpstr>
      <vt:lpstr>新农村10社</vt:lpstr>
      <vt:lpstr>新农村9社</vt:lpstr>
      <vt:lpstr>新农村2社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huh</cp:lastModifiedBy>
  <dcterms:created xsi:type="dcterms:W3CDTF">2023-05-06T06:50:00Z</dcterms:created>
  <dcterms:modified xsi:type="dcterms:W3CDTF">2023-05-06T08:25:45Z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864AA93EB01C414DBE8590437DAE0AFE_13</vt:lpwstr>
  </property>
  <property fmtid="{D5CDD505-2E9C-101B-9397-08002B2CF9AE}" pid="3" name="KSOProductBuildVer">
    <vt:lpwstr>2052-11.1.0.14036</vt:lpwstr>
  </property>
</Properties>
</file>