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6" windowHeight="9107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<sst xmlns="http://schemas.openxmlformats.org/spreadsheetml/2006/main" count="651" uniqueCount="291">
  <si>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</si>
  <si>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</si>
  <si>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</si>
  <si>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</si>
  <si>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</si>
  <si>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</si>
  <si>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</si>
  <si>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</si>
  <si>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</si>
  <si>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</si>
  <si>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</si>
  <si>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</si>
  <si>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</si>
  <si>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</si>
  <si>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</si>
  <si>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</si>
  <si>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</si>
  <si>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</si>
  <si>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</si>
  <si>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</si>
  <si>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</si>
  <si>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</si>
  <si>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</si>
  <si>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</si>
  <si>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</si>
  <si>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</si>
  <si>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</si>
  <si>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</si>
  <si>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</si>
  <si>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</si>
  <si>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</si>
  <si>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</si>
  <si>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</si>
  <si>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</si>
  <si>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</si>
  <si>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</si>
  <si>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</si>
  <si>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</si>
  <si>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</si>
  <si>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</si>
  <si>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</si>
  <si>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</si>
  <si>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</si>
  <si>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</si>
  <si>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</si>
  <si>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</si>
  <si>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</si>
  <si>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</si>
  <si>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</si>
  <si>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</si>
  <si>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</si>
  <si>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</si>
  <si>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</si>
  <si>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</si>
  <si>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</si>
  <si>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</si>
  <si>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</si>
  <si>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</si>
  <si>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</si>
  <si>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</si>
  <si>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</si>
  <si>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</si>
  <si>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</si>
  <si>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</si>
  <si>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</si>
  <si>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</si>
  <si>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</si>
  <si>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</si>
  <si>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</si>
  <si>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</si>
  <si>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</si>
  <si>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</si>
  <si>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旺苍县市场监督管理局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</si>
  <si>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</si>
  <si>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</si>
  <si>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</si>
  <si>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</si>
  <si>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</si>
  <si>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</si>
  <si>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</si>
  <si>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</si>
  <si>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</si>
  <si>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</si>
  <si>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</si>
  <si>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</si>
  <si>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</si>
  <si>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02</t>
  </si>
  <si>
    <t> 一般行政管理事务</t>
  </si>
  <si>
    <t>04</t>
  </si>
  <si>
    <t>市场主体管理</t>
  </si>
  <si>
    <t>药品事务</t>
  </si>
  <si>
    <t>食品事务</t>
  </si>
  <si>
    <t>32</t>
  </si>
  <si>
    <t>99</t>
  </si>
  <si>
    <r>
      <rPr>
        <sz val="11"/>
        <rFont val="宋体"/>
        <charset val="134"/>
      </rPr>
      <t> 其他组织事务支出</t>
    </r>
  </si>
  <si>
    <t>08</t>
  </si>
  <si>
    <t>死亡抚恤</t>
  </si>
  <si>
    <t>208</t>
  </si>
  <si>
    <t>05</t>
  </si>
  <si>
    <t>行政单位离退休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</si>
  <si>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</si>
  <si>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</si>
  <si>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</si>
  <si>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</si>
  <si>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</si>
  <si>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</si>
  <si>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</si>
  <si>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</si>
  <si>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</si>
  <si>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</si>
  <si>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</si>
  <si>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</si>
  <si>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</si>
  <si>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</si>
  <si>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</si>
  <si>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</si>
  <si>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</si>
  <si>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</si>
  <si>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</si>
  <si>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</si>
  <si>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</si>
  <si>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</si>
  <si>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</si>
  <si>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</si>
  <si>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</si>
  <si>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</si>
  <si>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</si>
  <si>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</si>
  <si>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</si>
  <si>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</si>
  <si>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</si>
  <si>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</si>
  <si>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</si>
  <si>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</si>
  <si>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</si>
  <si>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</si>
  <si>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</si>
  <si>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</si>
  <si>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</si>
  <si>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</si>
  <si>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</si>
  <si>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</si>
  <si>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</si>
  <si>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</si>
  <si>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</si>
  <si>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</si>
  <si>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</si>
  <si>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</si>
  <si>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</si>
  <si>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</si>
  <si>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</si>
  <si>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</si>
  <si>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</si>
  <si>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</si>
  <si>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</si>
  <si>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</si>
  <si>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旺苍县市场监督管理局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</si>
  <si>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</si>
  <si>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</si>
  <si>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</si>
  <si>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t>03</t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</si>
  <si>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</si>
  <si>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</si>
  <si>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</si>
  <si>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</si>
  <si>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t>07</t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</si>
  <si>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</si>
  <si>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</si>
  <si>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</si>
  <si>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</si>
  <si>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</si>
  <si>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</si>
  <si>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</si>
  <si>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</si>
  <si>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</si>
  <si>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</si>
  <si>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</si>
  <si>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t>   手续费</t>
  </si>
  <si>
    <r>
      <rPr>
        <sz val="11"/>
        <rFont val="宋体"/>
        <charset val="134"/>
      </rPr>
      <t>   水费</t>
    </r>
  </si>
  <si>
    <t>06</t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</si>
  <si>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</si>
  <si>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</si>
  <si>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t>09</t>
  </si>
  <si>
    <t>   物业管理费</t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</si>
  <si>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</si>
  <si>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</si>
  <si>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</si>
  <si>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</si>
  <si>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t>   公务用车运行费</t>
  </si>
  <si>
    <t>  劳务费</t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</si>
  <si>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</si>
  <si>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</si>
  <si>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</si>
  <si>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</si>
  <si>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</si>
  <si>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</si>
  <si>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</si>
  <si>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离休费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</si>
  <si>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</si>
  <si>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</si>
  <si>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</si>
  <si>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</si>
  <si>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</si>
  <si>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</si>
  <si>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</si>
  <si>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</si>
  <si>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</si>
  <si>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</si>
  <si>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</si>
  <si>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</si>
  <si>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</si>
  <si>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</si>
  <si>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</si>
  <si>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</si>
  <si>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</si>
  <si>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</si>
  <si>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</si>
  <si>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</si>
  <si>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</si>
  <si>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</si>
  <si>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</si>
  <si>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</si>
  <si>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</si>
  <si>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</si>
  <si>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</si>
  <si>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</si>
  <si>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</si>
  <si>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</si>
  <si>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</si>
  <si>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</si>
  <si>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</si>
  <si>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</si>
  <si>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</si>
  <si>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</si>
  <si>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t>302</t>
  </si>
  <si>
    <t>  手续费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</si>
  <si>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</si>
  <si>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</si>
  <si>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</si>
  <si>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</si>
  <si>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t>  物业管理费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</si>
  <si>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</si>
  <si>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</si>
  <si>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</si>
  <si>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</si>
  <si>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</si>
  <si>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</si>
  <si>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</si>
  <si>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</si>
  <si>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t>  公务用车运行费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</si>
  <si>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</si>
  <si>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</si>
  <si>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</si>
  <si>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</si>
  <si>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t>  其他商品服务支出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</si>
  <si>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</si>
  <si>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 公务用车改革补贴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</si>
  <si>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</si>
  <si>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离休费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</si>
  <si>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</si>
  <si>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三支一扶</t>
    </r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</si>
  <si>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</si>
  <si>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</si>
  <si>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</si>
  <si>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</si>
  <si>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</si>
  <si>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</si>
  <si>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502001</t>
  </si>
  <si>
    <t> 党建活动经费</t>
  </si>
  <si>
    <t>  市场主体管理</t>
  </si>
  <si>
    <t>12</t>
  </si>
  <si>
    <t>  药品事务</t>
  </si>
  <si>
    <t>16</t>
  </si>
  <si>
    <t>  食品事务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</si>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</sst>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11"/>
      <color rgb="FFFF0000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EFF2F7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1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36" fillId="25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9" fontId="2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" fillId="3" borderId="5" xfId="0" applyFont="1" applyFill="1" applyBorder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.4" outlineLevelRow="2"/>
  <cols>
    <col min="1" max="1" width="143.62037037037" customWidth="1"/>
    <col min="2" max="2" width="9.76851851851852" customWidth="1"/>
  </cols>
  <sheetData>
    <row r="1" ht="85" customHeight="1" spans="1:1">
      <c r="A1" s="72"/>
    </row>
    <row r="2" ht="195.55" customHeight="1" spans="1:1">
      <c r="A2" s="73" t="s">
        <v>0</v>
      </c>
    </row>
    <row r="3" ht="146.65" customHeight="1" spans="1:1">
      <c r="A3" s="74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  <col min="11" max="11" width="9.76851851851852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274</v>
      </c>
      <c r="J1" s="6"/>
    </row>
    <row r="2" ht="22.8" customHeight="1" spans="1:10">
      <c r="A2" s="1"/>
      <c r="B2" s="3" t="s">
        <v>275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276</v>
      </c>
      <c r="C4" s="7" t="s">
        <v>70</v>
      </c>
      <c r="D4" s="7" t="s">
        <v>277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278</v>
      </c>
      <c r="F5" s="7" t="s">
        <v>279</v>
      </c>
      <c r="G5" s="7"/>
      <c r="H5" s="7"/>
      <c r="I5" s="7" t="s">
        <v>280</v>
      </c>
      <c r="J5" s="24"/>
    </row>
    <row r="6" ht="24.4" customHeight="1" spans="1:10">
      <c r="A6" s="8"/>
      <c r="B6" s="7"/>
      <c r="C6" s="7"/>
      <c r="D6" s="7"/>
      <c r="E6" s="30"/>
      <c r="F6" s="7" t="s">
        <v>155</v>
      </c>
      <c r="G6" s="7" t="s">
        <v>281</v>
      </c>
      <c r="H6" s="7" t="s">
        <v>282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73</v>
      </c>
      <c r="E7" s="31">
        <f t="shared" si="0"/>
        <v>0</v>
      </c>
      <c r="F7" s="31">
        <f t="shared" si="0"/>
        <v>62.3</v>
      </c>
      <c r="G7" s="31">
        <f t="shared" si="0"/>
        <v>0</v>
      </c>
      <c r="H7" s="31">
        <f t="shared" si="0"/>
        <v>62.3</v>
      </c>
      <c r="I7" s="31">
        <f t="shared" si="0"/>
        <v>10.7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73</v>
      </c>
      <c r="E8" s="16">
        <f t="shared" si="1"/>
        <v>0</v>
      </c>
      <c r="F8" s="16">
        <f t="shared" si="1"/>
        <v>62.3</v>
      </c>
      <c r="G8" s="16">
        <f t="shared" si="1"/>
        <v>0</v>
      </c>
      <c r="H8" s="16">
        <f t="shared" si="1"/>
        <v>62.3</v>
      </c>
      <c r="I8" s="16">
        <f t="shared" si="1"/>
        <v>10.7</v>
      </c>
      <c r="J8" s="24"/>
    </row>
    <row r="9" ht="22.8" customHeight="1" spans="1:10">
      <c r="A9" s="8"/>
      <c r="B9" s="13">
        <v>158101</v>
      </c>
      <c r="C9" s="13" t="s">
        <v>156</v>
      </c>
      <c r="D9" s="16">
        <f>E9+F9+I9</f>
        <v>73</v>
      </c>
      <c r="E9" s="18"/>
      <c r="F9" s="18">
        <f>G9+H9</f>
        <v>62.3</v>
      </c>
      <c r="G9" s="18"/>
      <c r="H9" s="18">
        <v>62.3</v>
      </c>
      <c r="I9" s="18">
        <v>10.7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2" width="9.76851851851852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283</v>
      </c>
      <c r="J1" s="6"/>
    </row>
    <row r="2" ht="22.8" customHeight="1" spans="1:10">
      <c r="A2" s="1"/>
      <c r="B2" s="3" t="s">
        <v>284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285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124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  <col min="11" max="11" width="9.76851851851852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286</v>
      </c>
      <c r="J1" s="6"/>
    </row>
    <row r="2" ht="22.8" customHeight="1" spans="1:10">
      <c r="A2" s="1"/>
      <c r="B2" s="3" t="s">
        <v>287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276</v>
      </c>
      <c r="C4" s="7" t="s">
        <v>70</v>
      </c>
      <c r="D4" s="7" t="s">
        <v>277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278</v>
      </c>
      <c r="F5" s="7" t="s">
        <v>279</v>
      </c>
      <c r="G5" s="7"/>
      <c r="H5" s="7"/>
      <c r="I5" s="7" t="s">
        <v>280</v>
      </c>
      <c r="J5" s="24"/>
    </row>
    <row r="6" ht="24.4" customHeight="1" spans="1:10">
      <c r="A6" s="8"/>
      <c r="B6" s="7"/>
      <c r="C6" s="7"/>
      <c r="D6" s="7"/>
      <c r="E6" s="30"/>
      <c r="F6" s="7" t="s">
        <v>155</v>
      </c>
      <c r="G6" s="7" t="s">
        <v>281</v>
      </c>
      <c r="H6" s="7" t="s">
        <v>282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124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ySplit="6" topLeftCell="A7" activePane="bottomLeft" state="frozen"/>
      <selection/>
      <selection pane="bottomLeft" activeCell="I12" sqref="I1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2" width="9.76851851851852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288</v>
      </c>
      <c r="J1" s="6"/>
    </row>
    <row r="2" ht="22.8" customHeight="1" spans="1:10">
      <c r="A2" s="1"/>
      <c r="B2" s="3" t="s">
        <v>289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290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124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6" activePane="bottomLeft" state="frozen"/>
      <selection/>
      <selection pane="bottomLeft" activeCell="C38" sqref="C38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1" width="9.76851851851852" customWidth="1"/>
  </cols>
  <sheetData>
    <row r="1" ht="16.25" customHeight="1" spans="1:6">
      <c r="A1" s="56"/>
      <c r="B1" s="2"/>
      <c r="C1" s="28"/>
      <c r="D1" s="57"/>
      <c r="E1" s="2" t="s">
        <v>1</v>
      </c>
      <c r="F1" s="53" t="s">
        <v>2</v>
      </c>
    </row>
    <row r="2" ht="22.8" customHeight="1" spans="1:6">
      <c r="A2" s="57"/>
      <c r="B2" s="59" t="s">
        <v>3</v>
      </c>
      <c r="C2" s="59"/>
      <c r="D2" s="59"/>
      <c r="E2" s="59"/>
      <c r="F2" s="53"/>
    </row>
    <row r="3" ht="19.55" customHeight="1" spans="1:6">
      <c r="A3" s="60"/>
      <c r="B3" s="5" t="s">
        <v>4</v>
      </c>
      <c r="C3" s="49"/>
      <c r="D3" s="49"/>
      <c r="E3" s="61" t="s">
        <v>5</v>
      </c>
      <c r="F3" s="54"/>
    </row>
    <row r="4" ht="24.4" customHeight="1" spans="1:6">
      <c r="A4" s="62"/>
      <c r="B4" s="36" t="s">
        <v>6</v>
      </c>
      <c r="C4" s="36"/>
      <c r="D4" s="36" t="s">
        <v>7</v>
      </c>
      <c r="E4" s="36"/>
      <c r="F4" s="47"/>
    </row>
    <row r="5" ht="24.4" customHeight="1" spans="1:6">
      <c r="A5" s="62"/>
      <c r="B5" s="36" t="s">
        <v>8</v>
      </c>
      <c r="C5" s="36" t="s">
        <v>9</v>
      </c>
      <c r="D5" s="36" t="s">
        <v>8</v>
      </c>
      <c r="E5" s="36" t="s">
        <v>9</v>
      </c>
      <c r="F5" s="47"/>
    </row>
    <row r="6" ht="22.8" customHeight="1" spans="1:6">
      <c r="A6" s="6"/>
      <c r="B6" s="41" t="s">
        <v>10</v>
      </c>
      <c r="C6" s="42">
        <f>'1-1'!F7</f>
        <v>1844.97</v>
      </c>
      <c r="D6" s="41" t="s">
        <v>11</v>
      </c>
      <c r="E6" s="42">
        <v>1683.43</v>
      </c>
      <c r="F6" s="25"/>
    </row>
    <row r="7" ht="22.8" customHeight="1" spans="1:6">
      <c r="A7" s="6"/>
      <c r="B7" s="41" t="s">
        <v>12</v>
      </c>
      <c r="C7" s="42">
        <f>'1-1'!G7</f>
        <v>0</v>
      </c>
      <c r="D7" s="41" t="s">
        <v>13</v>
      </c>
      <c r="E7" s="43"/>
      <c r="F7" s="25"/>
    </row>
    <row r="8" ht="22.8" customHeight="1" spans="1:6">
      <c r="A8" s="6"/>
      <c r="B8" s="41" t="s">
        <v>14</v>
      </c>
      <c r="C8" s="42">
        <f>'1-1'!H7</f>
        <v>0</v>
      </c>
      <c r="D8" s="41" t="s">
        <v>15</v>
      </c>
      <c r="E8" s="43"/>
      <c r="F8" s="25"/>
    </row>
    <row r="9" ht="22.8" customHeight="1" spans="1:6">
      <c r="A9" s="6"/>
      <c r="B9" s="41" t="s">
        <v>16</v>
      </c>
      <c r="C9" s="42">
        <f>'1-1'!I7</f>
        <v>0</v>
      </c>
      <c r="D9" s="41" t="s">
        <v>17</v>
      </c>
      <c r="E9" s="43"/>
      <c r="F9" s="25"/>
    </row>
    <row r="10" ht="22.8" customHeight="1" spans="1:6">
      <c r="A10" s="6"/>
      <c r="B10" s="41" t="s">
        <v>18</v>
      </c>
      <c r="C10" s="42">
        <f>'1-1'!J7</f>
        <v>0</v>
      </c>
      <c r="D10" s="41" t="s">
        <v>19</v>
      </c>
      <c r="E10" s="43"/>
      <c r="F10" s="25"/>
    </row>
    <row r="11" ht="22.8" customHeight="1" spans="1:6">
      <c r="A11" s="6"/>
      <c r="B11" s="41" t="s">
        <v>20</v>
      </c>
      <c r="C11" s="42">
        <f>'1-1'!K7</f>
        <v>0</v>
      </c>
      <c r="D11" s="41" t="s">
        <v>21</v>
      </c>
      <c r="E11" s="43"/>
      <c r="F11" s="25"/>
    </row>
    <row r="12" ht="22.8" customHeight="1" spans="1:6">
      <c r="A12" s="6"/>
      <c r="B12" s="41" t="s">
        <v>22</v>
      </c>
      <c r="C12" s="43"/>
      <c r="D12" s="41" t="s">
        <v>23</v>
      </c>
      <c r="E12" s="43"/>
      <c r="F12" s="25"/>
    </row>
    <row r="13" ht="22.8" customHeight="1" spans="1:6">
      <c r="A13" s="6"/>
      <c r="B13" s="41" t="s">
        <v>22</v>
      </c>
      <c r="C13" s="43"/>
      <c r="D13" s="41" t="s">
        <v>24</v>
      </c>
      <c r="E13" s="43">
        <v>203.37</v>
      </c>
      <c r="F13" s="25"/>
    </row>
    <row r="14" ht="22.8" customHeight="1" spans="1:6">
      <c r="A14" s="6"/>
      <c r="B14" s="41" t="s">
        <v>22</v>
      </c>
      <c r="C14" s="43"/>
      <c r="D14" s="41" t="s">
        <v>25</v>
      </c>
      <c r="E14" s="43"/>
      <c r="F14" s="25"/>
    </row>
    <row r="15" ht="22.8" customHeight="1" spans="1:6">
      <c r="A15" s="6"/>
      <c r="B15" s="41" t="s">
        <v>22</v>
      </c>
      <c r="C15" s="43"/>
      <c r="D15" s="41" t="s">
        <v>26</v>
      </c>
      <c r="E15" s="43">
        <v>85.15</v>
      </c>
      <c r="F15" s="25"/>
    </row>
    <row r="16" ht="22.8" customHeight="1" spans="1:6">
      <c r="A16" s="6"/>
      <c r="B16" s="41" t="s">
        <v>22</v>
      </c>
      <c r="C16" s="43"/>
      <c r="D16" s="41" t="s">
        <v>27</v>
      </c>
      <c r="E16" s="43"/>
      <c r="F16" s="25"/>
    </row>
    <row r="17" ht="22.8" customHeight="1" spans="1:6">
      <c r="A17" s="6"/>
      <c r="B17" s="41" t="s">
        <v>22</v>
      </c>
      <c r="C17" s="43"/>
      <c r="D17" s="41" t="s">
        <v>28</v>
      </c>
      <c r="E17" s="43"/>
      <c r="F17" s="25"/>
    </row>
    <row r="18" ht="22.8" customHeight="1" spans="1:6">
      <c r="A18" s="6"/>
      <c r="B18" s="41" t="s">
        <v>22</v>
      </c>
      <c r="C18" s="43"/>
      <c r="D18" s="41" t="s">
        <v>29</v>
      </c>
      <c r="E18" s="43"/>
      <c r="F18" s="25"/>
    </row>
    <row r="19" ht="22.8" customHeight="1" spans="1:6">
      <c r="A19" s="6"/>
      <c r="B19" s="41" t="s">
        <v>22</v>
      </c>
      <c r="C19" s="43"/>
      <c r="D19" s="41" t="s">
        <v>30</v>
      </c>
      <c r="E19" s="43"/>
      <c r="F19" s="25"/>
    </row>
    <row r="20" ht="22.8" customHeight="1" spans="1:6">
      <c r="A20" s="6"/>
      <c r="B20" s="41" t="s">
        <v>22</v>
      </c>
      <c r="C20" s="43"/>
      <c r="D20" s="41" t="s">
        <v>31</v>
      </c>
      <c r="E20" s="43"/>
      <c r="F20" s="25"/>
    </row>
    <row r="21" ht="22.8" customHeight="1" spans="1:6">
      <c r="A21" s="6"/>
      <c r="B21" s="41" t="s">
        <v>22</v>
      </c>
      <c r="C21" s="43"/>
      <c r="D21" s="41" t="s">
        <v>32</v>
      </c>
      <c r="E21" s="43"/>
      <c r="F21" s="25"/>
    </row>
    <row r="22" ht="22.8" customHeight="1" spans="1:6">
      <c r="A22" s="6"/>
      <c r="B22" s="41" t="s">
        <v>22</v>
      </c>
      <c r="C22" s="43"/>
      <c r="D22" s="41" t="s">
        <v>33</v>
      </c>
      <c r="E22" s="43"/>
      <c r="F22" s="25"/>
    </row>
    <row r="23" ht="22.8" customHeight="1" spans="1:6">
      <c r="A23" s="6"/>
      <c r="B23" s="41" t="s">
        <v>22</v>
      </c>
      <c r="C23" s="43"/>
      <c r="D23" s="41" t="s">
        <v>34</v>
      </c>
      <c r="E23" s="43"/>
      <c r="F23" s="25"/>
    </row>
    <row r="24" ht="22.8" customHeight="1" spans="1:6">
      <c r="A24" s="6"/>
      <c r="B24" s="41" t="s">
        <v>22</v>
      </c>
      <c r="C24" s="43"/>
      <c r="D24" s="41" t="s">
        <v>35</v>
      </c>
      <c r="E24" s="43"/>
      <c r="F24" s="25"/>
    </row>
    <row r="25" ht="22.8" customHeight="1" spans="1:6">
      <c r="A25" s="6"/>
      <c r="B25" s="41" t="s">
        <v>22</v>
      </c>
      <c r="C25" s="43"/>
      <c r="D25" s="41" t="s">
        <v>36</v>
      </c>
      <c r="E25" s="43">
        <v>127.72</v>
      </c>
      <c r="F25" s="25"/>
    </row>
    <row r="26" ht="22.8" customHeight="1" spans="1:6">
      <c r="A26" s="6"/>
      <c r="B26" s="41" t="s">
        <v>22</v>
      </c>
      <c r="C26" s="43"/>
      <c r="D26" s="41" t="s">
        <v>37</v>
      </c>
      <c r="E26" s="43"/>
      <c r="F26" s="25"/>
    </row>
    <row r="27" ht="22.8" customHeight="1" spans="1:6">
      <c r="A27" s="6"/>
      <c r="B27" s="41" t="s">
        <v>22</v>
      </c>
      <c r="C27" s="43"/>
      <c r="D27" s="41" t="s">
        <v>38</v>
      </c>
      <c r="E27" s="43"/>
      <c r="F27" s="25"/>
    </row>
    <row r="28" ht="22.8" customHeight="1" spans="1:6">
      <c r="A28" s="6"/>
      <c r="B28" s="41" t="s">
        <v>22</v>
      </c>
      <c r="C28" s="43"/>
      <c r="D28" s="41" t="s">
        <v>39</v>
      </c>
      <c r="E28" s="43"/>
      <c r="F28" s="25"/>
    </row>
    <row r="29" ht="22.8" customHeight="1" spans="1:6">
      <c r="A29" s="6"/>
      <c r="B29" s="41" t="s">
        <v>22</v>
      </c>
      <c r="C29" s="43"/>
      <c r="D29" s="41" t="s">
        <v>40</v>
      </c>
      <c r="E29" s="43"/>
      <c r="F29" s="25"/>
    </row>
    <row r="30" ht="22.8" customHeight="1" spans="1:6">
      <c r="A30" s="6"/>
      <c r="B30" s="41" t="s">
        <v>22</v>
      </c>
      <c r="C30" s="43"/>
      <c r="D30" s="41" t="s">
        <v>41</v>
      </c>
      <c r="E30" s="43"/>
      <c r="F30" s="25"/>
    </row>
    <row r="31" ht="22.8" customHeight="1" spans="1:6">
      <c r="A31" s="6"/>
      <c r="B31" s="41" t="s">
        <v>22</v>
      </c>
      <c r="C31" s="43"/>
      <c r="D31" s="41" t="s">
        <v>42</v>
      </c>
      <c r="E31" s="43"/>
      <c r="F31" s="25"/>
    </row>
    <row r="32" ht="22.8" customHeight="1" spans="1:6">
      <c r="A32" s="6"/>
      <c r="B32" s="41" t="s">
        <v>22</v>
      </c>
      <c r="C32" s="43"/>
      <c r="D32" s="41" t="s">
        <v>43</v>
      </c>
      <c r="E32" s="43"/>
      <c r="F32" s="25"/>
    </row>
    <row r="33" ht="22.8" customHeight="1" spans="1:6">
      <c r="A33" s="6"/>
      <c r="B33" s="41" t="s">
        <v>22</v>
      </c>
      <c r="C33" s="43"/>
      <c r="D33" s="41" t="s">
        <v>44</v>
      </c>
      <c r="E33" s="43"/>
      <c r="F33" s="25"/>
    </row>
    <row r="34" ht="22.8" customHeight="1" spans="1:6">
      <c r="A34" s="6"/>
      <c r="B34" s="41" t="s">
        <v>22</v>
      </c>
      <c r="C34" s="43"/>
      <c r="D34" s="41" t="s">
        <v>45</v>
      </c>
      <c r="E34" s="43"/>
      <c r="F34" s="25"/>
    </row>
    <row r="35" ht="22.8" customHeight="1" spans="1:6">
      <c r="A35" s="6"/>
      <c r="B35" s="41" t="s">
        <v>22</v>
      </c>
      <c r="C35" s="43"/>
      <c r="D35" s="41" t="s">
        <v>46</v>
      </c>
      <c r="E35" s="43"/>
      <c r="F35" s="25"/>
    </row>
    <row r="36" ht="22.8" customHeight="1" spans="1:6">
      <c r="A36" s="9"/>
      <c r="B36" s="38" t="s">
        <v>47</v>
      </c>
      <c r="C36" s="39">
        <f>SUM(C6:C35)</f>
        <v>1844.97</v>
      </c>
      <c r="D36" s="38" t="s">
        <v>48</v>
      </c>
      <c r="E36" s="39">
        <f>SUM(E6:E35)</f>
        <v>2099.67</v>
      </c>
      <c r="F36" s="26"/>
    </row>
    <row r="37" ht="22.8" customHeight="1" spans="1:6">
      <c r="A37" s="6"/>
      <c r="B37" s="41" t="s">
        <v>49</v>
      </c>
      <c r="C37" s="42">
        <f>'1-1'!N7</f>
        <v>0</v>
      </c>
      <c r="D37" s="41" t="s">
        <v>50</v>
      </c>
      <c r="E37" s="43"/>
      <c r="F37" s="65"/>
    </row>
    <row r="38" ht="22.8" customHeight="1" spans="1:6">
      <c r="A38" s="66"/>
      <c r="B38" s="41" t="s">
        <v>51</v>
      </c>
      <c r="C38" s="43">
        <f>'1-1'!E7</f>
        <v>254.7</v>
      </c>
      <c r="D38" s="41" t="s">
        <v>52</v>
      </c>
      <c r="E38" s="43"/>
      <c r="F38" s="65"/>
    </row>
    <row r="39" ht="22.8" customHeight="1" spans="1:6">
      <c r="A39" s="66"/>
      <c r="B39" s="67"/>
      <c r="C39" s="67"/>
      <c r="D39" s="41" t="s">
        <v>53</v>
      </c>
      <c r="E39" s="43"/>
      <c r="F39" s="65"/>
    </row>
    <row r="40" ht="22.8" customHeight="1" spans="1:6">
      <c r="A40" s="68"/>
      <c r="B40" s="38" t="s">
        <v>54</v>
      </c>
      <c r="C40" s="39">
        <v>2099.67</v>
      </c>
      <c r="D40" s="38" t="s">
        <v>55</v>
      </c>
      <c r="E40" s="39">
        <f>E36+E37+E39</f>
        <v>2099.67</v>
      </c>
      <c r="F40" s="69"/>
    </row>
    <row r="41" ht="9.75" customHeight="1" spans="1:6">
      <c r="A41" s="63"/>
      <c r="B41" s="63"/>
      <c r="C41" s="70"/>
      <c r="D41" s="70"/>
      <c r="E41" s="63"/>
      <c r="F41" s="7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  <col min="16" max="16" width="9.76851851851852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51"/>
      <c r="G3" s="4"/>
      <c r="H3" s="51"/>
      <c r="I3" s="51"/>
      <c r="J3" s="51"/>
      <c r="K3" s="51"/>
      <c r="L3" s="51"/>
      <c r="M3" s="51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2099.67</v>
      </c>
      <c r="E7" s="31">
        <f t="shared" ref="E7:N7" si="0">E8</f>
        <v>254.7</v>
      </c>
      <c r="F7" s="31">
        <f t="shared" si="0"/>
        <v>1844.97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2099.67</v>
      </c>
      <c r="E8" s="16">
        <f t="shared" ref="E8:N8" si="1">SUM(E9)</f>
        <v>254.7</v>
      </c>
      <c r="F8" s="16">
        <f t="shared" si="1"/>
        <v>1844.97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158101</v>
      </c>
      <c r="C9" s="13" t="s">
        <v>72</v>
      </c>
      <c r="D9" s="17">
        <f>SUM(E9:N9)</f>
        <v>2099.67</v>
      </c>
      <c r="E9" s="16">
        <v>254.7</v>
      </c>
      <c r="F9" s="16">
        <v>1844.97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16" activePane="bottomLeft" state="frozen"/>
      <selection/>
      <selection pane="bottomLeft" activeCell="H10" sqref="H10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4" width="9.76851851851852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51"/>
      <c r="J3" s="51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2099.67</v>
      </c>
      <c r="H7" s="31">
        <f>H8</f>
        <v>1973.57</v>
      </c>
      <c r="I7" s="31">
        <f>I8</f>
        <v>126.1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2099.67</v>
      </c>
      <c r="H8" s="16">
        <f>H9</f>
        <v>1973.57</v>
      </c>
      <c r="I8" s="16">
        <f>I9</f>
        <v>126.1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SUM(G10:G20)</f>
        <v>2099.67</v>
      </c>
      <c r="H9" s="16">
        <f>SUM(H10:H20)</f>
        <v>1973.57</v>
      </c>
      <c r="I9" s="16">
        <f>SUM(I10:I20)</f>
        <v>126.1</v>
      </c>
      <c r="J9" s="16">
        <f>SUM(J10:J20)</f>
        <v>0</v>
      </c>
      <c r="K9" s="16">
        <f>SUM(K10:K20)</f>
        <v>0</v>
      </c>
      <c r="L9" s="24"/>
    </row>
    <row r="10" ht="22.8" customHeight="1" spans="1:12">
      <c r="A10" s="8"/>
      <c r="B10" s="13" t="s">
        <v>83</v>
      </c>
      <c r="C10" s="13">
        <v>38</v>
      </c>
      <c r="D10" s="13" t="s">
        <v>84</v>
      </c>
      <c r="E10" s="13">
        <v>158101</v>
      </c>
      <c r="F10" s="13" t="s">
        <v>85</v>
      </c>
      <c r="G10" s="16">
        <f t="shared" ref="G10:G14" si="0">SUM(H10:K10)</f>
        <v>1528.41</v>
      </c>
      <c r="H10" s="16">
        <v>1528.41</v>
      </c>
      <c r="I10" s="18"/>
      <c r="J10" s="18"/>
      <c r="K10" s="18"/>
      <c r="L10" s="25"/>
    </row>
    <row r="11" ht="22.8" customHeight="1" spans="1:12">
      <c r="A11" s="8"/>
      <c r="B11" s="13" t="s">
        <v>83</v>
      </c>
      <c r="C11" s="13">
        <v>38</v>
      </c>
      <c r="D11" s="33" t="s">
        <v>86</v>
      </c>
      <c r="E11" s="13">
        <v>158101</v>
      </c>
      <c r="F11" s="13" t="s">
        <v>87</v>
      </c>
      <c r="G11" s="16">
        <f t="shared" si="0"/>
        <v>47.87</v>
      </c>
      <c r="H11" s="18"/>
      <c r="I11" s="18">
        <v>47.87</v>
      </c>
      <c r="J11" s="18"/>
      <c r="K11" s="18"/>
      <c r="L11" s="25"/>
    </row>
    <row r="12" ht="22.8" customHeight="1" spans="1:12">
      <c r="A12" s="8"/>
      <c r="B12" s="13" t="s">
        <v>83</v>
      </c>
      <c r="C12" s="13">
        <v>38</v>
      </c>
      <c r="D12" s="33" t="s">
        <v>88</v>
      </c>
      <c r="E12" s="13">
        <v>158101</v>
      </c>
      <c r="F12" s="13" t="s">
        <v>89</v>
      </c>
      <c r="G12" s="16">
        <f t="shared" si="0"/>
        <v>40.73</v>
      </c>
      <c r="H12" s="18"/>
      <c r="I12" s="18">
        <v>40.73</v>
      </c>
      <c r="J12" s="18"/>
      <c r="K12" s="18"/>
      <c r="L12" s="25"/>
    </row>
    <row r="13" ht="22.8" customHeight="1" spans="1:12">
      <c r="A13" s="8"/>
      <c r="B13" s="13" t="s">
        <v>83</v>
      </c>
      <c r="C13" s="13">
        <v>38</v>
      </c>
      <c r="D13" s="13">
        <v>12</v>
      </c>
      <c r="E13" s="13">
        <v>158101</v>
      </c>
      <c r="F13" s="13" t="s">
        <v>90</v>
      </c>
      <c r="G13" s="16">
        <f t="shared" si="0"/>
        <v>33</v>
      </c>
      <c r="H13" s="18"/>
      <c r="I13" s="18">
        <v>33</v>
      </c>
      <c r="J13" s="18"/>
      <c r="K13" s="18"/>
      <c r="L13" s="25"/>
    </row>
    <row r="14" ht="22.8" customHeight="1" spans="1:12">
      <c r="A14" s="8"/>
      <c r="B14" s="13" t="s">
        <v>83</v>
      </c>
      <c r="C14" s="13">
        <v>38</v>
      </c>
      <c r="D14" s="13">
        <v>16</v>
      </c>
      <c r="E14" s="13">
        <v>158101</v>
      </c>
      <c r="F14" s="13" t="s">
        <v>91</v>
      </c>
      <c r="G14" s="16">
        <f t="shared" si="0"/>
        <v>4.5</v>
      </c>
      <c r="H14" s="18"/>
      <c r="I14" s="18">
        <v>4.5</v>
      </c>
      <c r="J14" s="18"/>
      <c r="K14" s="18"/>
      <c r="L14" s="25"/>
    </row>
    <row r="15" ht="22.8" customHeight="1" spans="1:12">
      <c r="A15" s="8"/>
      <c r="B15" s="13" t="s">
        <v>83</v>
      </c>
      <c r="C15" s="13" t="s">
        <v>92</v>
      </c>
      <c r="D15" s="13" t="s">
        <v>93</v>
      </c>
      <c r="E15" s="13">
        <v>158101</v>
      </c>
      <c r="F15" s="13" t="s">
        <v>94</v>
      </c>
      <c r="G15" s="16">
        <f t="shared" ref="G15:G20" si="1">SUM(H15:K15)</f>
        <v>15.93</v>
      </c>
      <c r="H15" s="18">
        <v>15.93</v>
      </c>
      <c r="I15" s="18"/>
      <c r="J15" s="18"/>
      <c r="K15" s="18"/>
      <c r="L15" s="25"/>
    </row>
    <row r="16" ht="22.8" customHeight="1" spans="1:12">
      <c r="A16" s="8"/>
      <c r="B16" s="13">
        <v>208</v>
      </c>
      <c r="C16" s="33" t="s">
        <v>95</v>
      </c>
      <c r="D16" s="13" t="s">
        <v>84</v>
      </c>
      <c r="E16" s="13">
        <v>158101</v>
      </c>
      <c r="F16" s="13" t="s">
        <v>96</v>
      </c>
      <c r="G16" s="16">
        <f t="shared" si="1"/>
        <v>5.97</v>
      </c>
      <c r="H16" s="18">
        <v>5.97</v>
      </c>
      <c r="I16" s="18"/>
      <c r="J16" s="18"/>
      <c r="K16" s="18"/>
      <c r="L16" s="25"/>
    </row>
    <row r="17" ht="22.8" customHeight="1" spans="1:12">
      <c r="A17" s="8"/>
      <c r="B17" s="13" t="s">
        <v>97</v>
      </c>
      <c r="C17" s="13" t="s">
        <v>98</v>
      </c>
      <c r="D17" s="13" t="s">
        <v>84</v>
      </c>
      <c r="E17" s="13">
        <v>158101</v>
      </c>
      <c r="F17" s="13" t="s">
        <v>99</v>
      </c>
      <c r="G17" s="16">
        <f t="shared" si="1"/>
        <v>7.02</v>
      </c>
      <c r="H17" s="18">
        <v>7.02</v>
      </c>
      <c r="I17" s="18"/>
      <c r="J17" s="18"/>
      <c r="K17" s="18"/>
      <c r="L17" s="25"/>
    </row>
    <row r="18" ht="22.8" customHeight="1" spans="1:12">
      <c r="A18" s="8"/>
      <c r="B18" s="13" t="s">
        <v>97</v>
      </c>
      <c r="C18" s="13" t="s">
        <v>98</v>
      </c>
      <c r="D18" s="13" t="s">
        <v>98</v>
      </c>
      <c r="E18" s="13">
        <v>158101</v>
      </c>
      <c r="F18" s="13" t="s">
        <v>100</v>
      </c>
      <c r="G18" s="16">
        <f t="shared" si="1"/>
        <v>203.37</v>
      </c>
      <c r="H18" s="18">
        <v>203.37</v>
      </c>
      <c r="I18" s="18"/>
      <c r="J18" s="18"/>
      <c r="K18" s="18"/>
      <c r="L18" s="25"/>
    </row>
    <row r="19" ht="22.8" customHeight="1" spans="1:12">
      <c r="A19" s="8"/>
      <c r="B19" s="13" t="s">
        <v>101</v>
      </c>
      <c r="C19" s="13" t="s">
        <v>102</v>
      </c>
      <c r="D19" s="13" t="s">
        <v>84</v>
      </c>
      <c r="E19" s="13">
        <v>158101</v>
      </c>
      <c r="F19" s="13" t="s">
        <v>103</v>
      </c>
      <c r="G19" s="16">
        <f t="shared" si="1"/>
        <v>85.15</v>
      </c>
      <c r="H19" s="18">
        <v>85.15</v>
      </c>
      <c r="I19" s="18"/>
      <c r="J19" s="18"/>
      <c r="K19" s="18"/>
      <c r="L19" s="25"/>
    </row>
    <row r="20" ht="22.8" customHeight="1" spans="1:12">
      <c r="A20" s="8"/>
      <c r="B20" s="13" t="s">
        <v>104</v>
      </c>
      <c r="C20" s="13" t="s">
        <v>86</v>
      </c>
      <c r="D20" s="13" t="s">
        <v>84</v>
      </c>
      <c r="E20" s="13">
        <v>158101</v>
      </c>
      <c r="F20" s="13" t="s">
        <v>105</v>
      </c>
      <c r="G20" s="16">
        <f t="shared" si="1"/>
        <v>127.72</v>
      </c>
      <c r="H20" s="18">
        <v>127.72</v>
      </c>
      <c r="I20" s="18"/>
      <c r="J20" s="18"/>
      <c r="K20" s="18"/>
      <c r="L20" s="25"/>
    </row>
    <row r="21" ht="9.75" customHeight="1" spans="1:12">
      <c r="A21" s="19"/>
      <c r="B21" s="20"/>
      <c r="C21" s="20"/>
      <c r="D21" s="20"/>
      <c r="E21" s="20"/>
      <c r="F21" s="19"/>
      <c r="G21" s="64"/>
      <c r="H21" s="19"/>
      <c r="I21" s="19"/>
      <c r="J21" s="20"/>
      <c r="K21" s="20"/>
      <c r="L21" s="27"/>
    </row>
  </sheetData>
  <mergeCells count="13">
    <mergeCell ref="B1:D1"/>
    <mergeCell ref="B2:K2"/>
    <mergeCell ref="B3:F3"/>
    <mergeCell ref="B4:F4"/>
    <mergeCell ref="B5:D5"/>
    <mergeCell ref="A10:A20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27" activePane="bottomLeft" state="frozen"/>
      <selection/>
      <selection pane="bottomLeft" activeCell="F14" sqref="F14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2" width="9.76851851851852" customWidth="1"/>
  </cols>
  <sheetData>
    <row r="1" ht="16.25" customHeight="1" spans="1:9">
      <c r="A1" s="56"/>
      <c r="B1" s="2"/>
      <c r="C1" s="57"/>
      <c r="D1" s="57"/>
      <c r="E1" s="28"/>
      <c r="F1" s="28"/>
      <c r="G1" s="28"/>
      <c r="H1" s="58" t="s">
        <v>106</v>
      </c>
      <c r="I1" s="53" t="s">
        <v>2</v>
      </c>
    </row>
    <row r="2" ht="22.8" customHeight="1" spans="1:9">
      <c r="A2" s="57"/>
      <c r="B2" s="59" t="s">
        <v>107</v>
      </c>
      <c r="C2" s="59"/>
      <c r="D2" s="59"/>
      <c r="E2" s="59"/>
      <c r="F2" s="59"/>
      <c r="G2" s="59"/>
      <c r="H2" s="59"/>
      <c r="I2" s="53"/>
    </row>
    <row r="3" ht="19.55" customHeight="1" spans="1:9">
      <c r="A3" s="60"/>
      <c r="B3" s="5" t="s">
        <v>4</v>
      </c>
      <c r="C3" s="5"/>
      <c r="D3" s="49"/>
      <c r="E3" s="49"/>
      <c r="F3" s="49"/>
      <c r="G3" s="49"/>
      <c r="H3" s="61" t="s">
        <v>5</v>
      </c>
      <c r="I3" s="54"/>
    </row>
    <row r="4" ht="24.4" customHeight="1" spans="1:9">
      <c r="A4" s="62"/>
      <c r="B4" s="36" t="s">
        <v>6</v>
      </c>
      <c r="C4" s="36"/>
      <c r="D4" s="36" t="s">
        <v>7</v>
      </c>
      <c r="E4" s="36"/>
      <c r="F4" s="36"/>
      <c r="G4" s="36"/>
      <c r="H4" s="36"/>
      <c r="I4" s="47"/>
    </row>
    <row r="5" ht="24.4" customHeight="1" spans="1:9">
      <c r="A5" s="62"/>
      <c r="B5" s="36" t="s">
        <v>8</v>
      </c>
      <c r="C5" s="36" t="s">
        <v>9</v>
      </c>
      <c r="D5" s="36" t="s">
        <v>8</v>
      </c>
      <c r="E5" s="36" t="s">
        <v>58</v>
      </c>
      <c r="F5" s="36" t="s">
        <v>108</v>
      </c>
      <c r="G5" s="36" t="s">
        <v>109</v>
      </c>
      <c r="H5" s="36" t="s">
        <v>110</v>
      </c>
      <c r="I5" s="47"/>
    </row>
    <row r="6" ht="22.8" customHeight="1" spans="1:9">
      <c r="A6" s="6"/>
      <c r="B6" s="41" t="s">
        <v>111</v>
      </c>
      <c r="C6" s="42">
        <f>SUM(C7:C9)</f>
        <v>1844.97</v>
      </c>
      <c r="D6" s="41" t="s">
        <v>112</v>
      </c>
      <c r="E6" s="42">
        <f>F6+G6+H6</f>
        <v>2099.67</v>
      </c>
      <c r="F6" s="43">
        <v>2099.67</v>
      </c>
      <c r="G6" s="43"/>
      <c r="H6" s="43"/>
      <c r="I6" s="25"/>
    </row>
    <row r="7" ht="22.8" customHeight="1" spans="1:9">
      <c r="A7" s="6"/>
      <c r="B7" s="41" t="s">
        <v>113</v>
      </c>
      <c r="C7" s="42">
        <v>1844.97</v>
      </c>
      <c r="D7" s="41" t="s">
        <v>114</v>
      </c>
      <c r="E7" s="42">
        <f t="shared" ref="E7:E33" si="0">F7+G7+H7</f>
        <v>1683.43</v>
      </c>
      <c r="F7" s="42">
        <v>1683.43</v>
      </c>
      <c r="G7" s="43"/>
      <c r="H7" s="43"/>
      <c r="I7" s="25"/>
    </row>
    <row r="8" ht="22.8" customHeight="1" spans="1:9">
      <c r="A8" s="6"/>
      <c r="B8" s="41" t="s">
        <v>115</v>
      </c>
      <c r="C8" s="42">
        <f>'2-1'!K7</f>
        <v>0</v>
      </c>
      <c r="D8" s="41" t="s">
        <v>116</v>
      </c>
      <c r="E8" s="42">
        <f t="shared" si="0"/>
        <v>0</v>
      </c>
      <c r="F8" s="43"/>
      <c r="G8" s="43"/>
      <c r="H8" s="43"/>
      <c r="I8" s="25"/>
    </row>
    <row r="9" ht="22.8" customHeight="1" spans="1:9">
      <c r="A9" s="6"/>
      <c r="B9" s="41" t="s">
        <v>117</v>
      </c>
      <c r="C9" s="42">
        <f>'2-1'!N7</f>
        <v>0</v>
      </c>
      <c r="D9" s="41" t="s">
        <v>118</v>
      </c>
      <c r="E9" s="42">
        <f t="shared" si="0"/>
        <v>0</v>
      </c>
      <c r="F9" s="43"/>
      <c r="G9" s="43"/>
      <c r="H9" s="43"/>
      <c r="I9" s="25"/>
    </row>
    <row r="10" ht="22.8" customHeight="1" spans="1:9">
      <c r="A10" s="6"/>
      <c r="B10" s="41" t="s">
        <v>119</v>
      </c>
      <c r="C10" s="42">
        <v>254.7</v>
      </c>
      <c r="D10" s="41" t="s">
        <v>120</v>
      </c>
      <c r="E10" s="42">
        <f t="shared" si="0"/>
        <v>0</v>
      </c>
      <c r="F10" s="43"/>
      <c r="G10" s="43"/>
      <c r="H10" s="43"/>
      <c r="I10" s="25"/>
    </row>
    <row r="11" ht="22.8" customHeight="1" spans="1:9">
      <c r="A11" s="6"/>
      <c r="B11" s="41" t="s">
        <v>113</v>
      </c>
      <c r="C11" s="42">
        <f>'2-1'!AB7</f>
        <v>254.7</v>
      </c>
      <c r="D11" s="41" t="s">
        <v>121</v>
      </c>
      <c r="E11" s="42">
        <f t="shared" si="0"/>
        <v>0</v>
      </c>
      <c r="F11" s="43"/>
      <c r="G11" s="43"/>
      <c r="H11" s="43"/>
      <c r="I11" s="25"/>
    </row>
    <row r="12" ht="22.8" customHeight="1" spans="1:9">
      <c r="A12" s="6"/>
      <c r="B12" s="41" t="s">
        <v>115</v>
      </c>
      <c r="C12" s="42">
        <f>'2-1'!AE7</f>
        <v>0</v>
      </c>
      <c r="D12" s="41" t="s">
        <v>122</v>
      </c>
      <c r="E12" s="42">
        <f t="shared" si="0"/>
        <v>0</v>
      </c>
      <c r="F12" s="43"/>
      <c r="G12" s="43"/>
      <c r="H12" s="43"/>
      <c r="I12" s="25"/>
    </row>
    <row r="13" ht="22.8" customHeight="1" spans="1:9">
      <c r="A13" s="6"/>
      <c r="B13" s="41" t="s">
        <v>117</v>
      </c>
      <c r="C13" s="42">
        <f>'2-1'!AH7</f>
        <v>0</v>
      </c>
      <c r="D13" s="41" t="s">
        <v>123</v>
      </c>
      <c r="E13" s="42">
        <f t="shared" si="0"/>
        <v>0</v>
      </c>
      <c r="F13" s="43"/>
      <c r="G13" s="43"/>
      <c r="H13" s="43"/>
      <c r="I13" s="25"/>
    </row>
    <row r="14" ht="22.8" customHeight="1" spans="1:9">
      <c r="A14" s="6"/>
      <c r="B14" s="41" t="s">
        <v>124</v>
      </c>
      <c r="C14" s="43"/>
      <c r="D14" s="41" t="s">
        <v>125</v>
      </c>
      <c r="E14" s="42">
        <f t="shared" si="0"/>
        <v>203.37</v>
      </c>
      <c r="F14" s="42">
        <v>203.37</v>
      </c>
      <c r="G14" s="43"/>
      <c r="H14" s="43"/>
      <c r="I14" s="25"/>
    </row>
    <row r="15" ht="22.8" customHeight="1" spans="1:9">
      <c r="A15" s="6"/>
      <c r="B15" s="41" t="s">
        <v>124</v>
      </c>
      <c r="C15" s="43"/>
      <c r="D15" s="41" t="s">
        <v>126</v>
      </c>
      <c r="E15" s="42">
        <f t="shared" si="0"/>
        <v>0</v>
      </c>
      <c r="F15" s="43"/>
      <c r="G15" s="43"/>
      <c r="H15" s="43"/>
      <c r="I15" s="25"/>
    </row>
    <row r="16" ht="22.8" customHeight="1" spans="1:9">
      <c r="A16" s="6"/>
      <c r="B16" s="41" t="s">
        <v>124</v>
      </c>
      <c r="C16" s="43"/>
      <c r="D16" s="41" t="s">
        <v>127</v>
      </c>
      <c r="E16" s="42">
        <f t="shared" si="0"/>
        <v>85.15</v>
      </c>
      <c r="F16" s="43">
        <v>85.15</v>
      </c>
      <c r="G16" s="43"/>
      <c r="H16" s="43"/>
      <c r="I16" s="25"/>
    </row>
    <row r="17" ht="22.8" customHeight="1" spans="1:9">
      <c r="A17" s="6"/>
      <c r="B17" s="41" t="s">
        <v>124</v>
      </c>
      <c r="C17" s="43"/>
      <c r="D17" s="41" t="s">
        <v>128</v>
      </c>
      <c r="E17" s="42">
        <f t="shared" si="0"/>
        <v>0</v>
      </c>
      <c r="F17" s="43"/>
      <c r="G17" s="43"/>
      <c r="H17" s="43"/>
      <c r="I17" s="25"/>
    </row>
    <row r="18" ht="22.8" customHeight="1" spans="1:9">
      <c r="A18" s="6"/>
      <c r="B18" s="41" t="s">
        <v>124</v>
      </c>
      <c r="C18" s="43"/>
      <c r="D18" s="41" t="s">
        <v>129</v>
      </c>
      <c r="E18" s="42">
        <f t="shared" si="0"/>
        <v>0</v>
      </c>
      <c r="F18" s="43"/>
      <c r="G18" s="43"/>
      <c r="H18" s="43"/>
      <c r="I18" s="25"/>
    </row>
    <row r="19" ht="22.8" customHeight="1" spans="1:9">
      <c r="A19" s="6"/>
      <c r="B19" s="41" t="s">
        <v>124</v>
      </c>
      <c r="C19" s="43"/>
      <c r="D19" s="41" t="s">
        <v>130</v>
      </c>
      <c r="E19" s="42">
        <f t="shared" si="0"/>
        <v>0</v>
      </c>
      <c r="F19" s="43"/>
      <c r="G19" s="43"/>
      <c r="H19" s="43"/>
      <c r="I19" s="25"/>
    </row>
    <row r="20" ht="22.8" customHeight="1" spans="1:9">
      <c r="A20" s="6"/>
      <c r="B20" s="41" t="s">
        <v>124</v>
      </c>
      <c r="C20" s="43"/>
      <c r="D20" s="41" t="s">
        <v>131</v>
      </c>
      <c r="E20" s="42">
        <f t="shared" si="0"/>
        <v>0</v>
      </c>
      <c r="F20" s="43"/>
      <c r="G20" s="43"/>
      <c r="H20" s="43"/>
      <c r="I20" s="25"/>
    </row>
    <row r="21" ht="22.8" customHeight="1" spans="1:9">
      <c r="A21" s="6"/>
      <c r="B21" s="41" t="s">
        <v>124</v>
      </c>
      <c r="C21" s="43"/>
      <c r="D21" s="41" t="s">
        <v>132</v>
      </c>
      <c r="E21" s="42">
        <f t="shared" si="0"/>
        <v>0</v>
      </c>
      <c r="F21" s="43"/>
      <c r="G21" s="43"/>
      <c r="H21" s="43"/>
      <c r="I21" s="25"/>
    </row>
    <row r="22" ht="22.8" customHeight="1" spans="1:9">
      <c r="A22" s="6"/>
      <c r="B22" s="41" t="s">
        <v>124</v>
      </c>
      <c r="C22" s="43"/>
      <c r="D22" s="41" t="s">
        <v>133</v>
      </c>
      <c r="E22" s="42">
        <f t="shared" si="0"/>
        <v>0</v>
      </c>
      <c r="F22" s="43"/>
      <c r="G22" s="43"/>
      <c r="H22" s="43"/>
      <c r="I22" s="25"/>
    </row>
    <row r="23" ht="22.8" customHeight="1" spans="1:9">
      <c r="A23" s="6"/>
      <c r="B23" s="41" t="s">
        <v>124</v>
      </c>
      <c r="C23" s="43"/>
      <c r="D23" s="41" t="s">
        <v>134</v>
      </c>
      <c r="E23" s="42">
        <f t="shared" si="0"/>
        <v>0</v>
      </c>
      <c r="F23" s="43"/>
      <c r="G23" s="43"/>
      <c r="H23" s="43"/>
      <c r="I23" s="25"/>
    </row>
    <row r="24" ht="22.8" customHeight="1" spans="1:9">
      <c r="A24" s="6"/>
      <c r="B24" s="41" t="s">
        <v>124</v>
      </c>
      <c r="C24" s="43"/>
      <c r="D24" s="41" t="s">
        <v>135</v>
      </c>
      <c r="E24" s="42">
        <f t="shared" si="0"/>
        <v>0</v>
      </c>
      <c r="F24" s="43"/>
      <c r="G24" s="43"/>
      <c r="H24" s="43"/>
      <c r="I24" s="25"/>
    </row>
    <row r="25" ht="22.8" customHeight="1" spans="1:9">
      <c r="A25" s="6"/>
      <c r="B25" s="41" t="s">
        <v>124</v>
      </c>
      <c r="C25" s="43"/>
      <c r="D25" s="41" t="s">
        <v>136</v>
      </c>
      <c r="E25" s="42">
        <f t="shared" si="0"/>
        <v>0</v>
      </c>
      <c r="F25" s="43"/>
      <c r="G25" s="43"/>
      <c r="H25" s="43"/>
      <c r="I25" s="25"/>
    </row>
    <row r="26" ht="22.8" customHeight="1" spans="1:9">
      <c r="A26" s="6"/>
      <c r="B26" s="41" t="s">
        <v>124</v>
      </c>
      <c r="C26" s="43"/>
      <c r="D26" s="41" t="s">
        <v>137</v>
      </c>
      <c r="E26" s="42">
        <f t="shared" si="0"/>
        <v>127.72</v>
      </c>
      <c r="F26" s="43">
        <v>127.72</v>
      </c>
      <c r="G26" s="43"/>
      <c r="H26" s="43"/>
      <c r="I26" s="25"/>
    </row>
    <row r="27" ht="22.8" customHeight="1" spans="1:9">
      <c r="A27" s="6"/>
      <c r="B27" s="41" t="s">
        <v>124</v>
      </c>
      <c r="C27" s="43"/>
      <c r="D27" s="41" t="s">
        <v>138</v>
      </c>
      <c r="E27" s="42">
        <f t="shared" si="0"/>
        <v>0</v>
      </c>
      <c r="F27" s="43"/>
      <c r="G27" s="43"/>
      <c r="H27" s="43"/>
      <c r="I27" s="25"/>
    </row>
    <row r="28" ht="22.8" customHeight="1" spans="1:9">
      <c r="A28" s="6"/>
      <c r="B28" s="41" t="s">
        <v>124</v>
      </c>
      <c r="C28" s="43"/>
      <c r="D28" s="41" t="s">
        <v>139</v>
      </c>
      <c r="E28" s="42">
        <f t="shared" si="0"/>
        <v>0</v>
      </c>
      <c r="F28" s="43"/>
      <c r="G28" s="43"/>
      <c r="H28" s="43"/>
      <c r="I28" s="25"/>
    </row>
    <row r="29" ht="22.8" customHeight="1" spans="1:9">
      <c r="A29" s="6"/>
      <c r="B29" s="41" t="s">
        <v>124</v>
      </c>
      <c r="C29" s="43"/>
      <c r="D29" s="41" t="s">
        <v>140</v>
      </c>
      <c r="E29" s="42">
        <f t="shared" si="0"/>
        <v>0</v>
      </c>
      <c r="F29" s="43"/>
      <c r="G29" s="43"/>
      <c r="H29" s="43"/>
      <c r="I29" s="25"/>
    </row>
    <row r="30" ht="22.8" customHeight="1" spans="1:9">
      <c r="A30" s="6"/>
      <c r="B30" s="41" t="s">
        <v>124</v>
      </c>
      <c r="C30" s="43"/>
      <c r="D30" s="41" t="s">
        <v>141</v>
      </c>
      <c r="E30" s="42">
        <f t="shared" si="0"/>
        <v>0</v>
      </c>
      <c r="F30" s="43"/>
      <c r="G30" s="43"/>
      <c r="H30" s="43"/>
      <c r="I30" s="25"/>
    </row>
    <row r="31" ht="22.8" customHeight="1" spans="1:9">
      <c r="A31" s="6"/>
      <c r="B31" s="41" t="s">
        <v>124</v>
      </c>
      <c r="C31" s="43"/>
      <c r="D31" s="41" t="s">
        <v>142</v>
      </c>
      <c r="E31" s="42">
        <f t="shared" si="0"/>
        <v>0</v>
      </c>
      <c r="F31" s="43"/>
      <c r="G31" s="43"/>
      <c r="H31" s="43"/>
      <c r="I31" s="25"/>
    </row>
    <row r="32" ht="22.8" customHeight="1" spans="1:9">
      <c r="A32" s="6"/>
      <c r="B32" s="41" t="s">
        <v>124</v>
      </c>
      <c r="C32" s="43"/>
      <c r="D32" s="41" t="s">
        <v>143</v>
      </c>
      <c r="E32" s="42">
        <f t="shared" si="0"/>
        <v>0</v>
      </c>
      <c r="F32" s="43"/>
      <c r="G32" s="43"/>
      <c r="H32" s="43"/>
      <c r="I32" s="25"/>
    </row>
    <row r="33" ht="22.8" customHeight="1" spans="1:9">
      <c r="A33" s="6"/>
      <c r="B33" s="41" t="s">
        <v>124</v>
      </c>
      <c r="C33" s="43"/>
      <c r="D33" s="41" t="s">
        <v>144</v>
      </c>
      <c r="E33" s="42">
        <f t="shared" si="0"/>
        <v>0</v>
      </c>
      <c r="F33" s="43"/>
      <c r="G33" s="43"/>
      <c r="H33" s="43"/>
      <c r="I33" s="25"/>
    </row>
    <row r="34" ht="9.75" customHeight="1" spans="1:9">
      <c r="A34" s="63"/>
      <c r="B34" s="63"/>
      <c r="C34" s="63"/>
      <c r="D34" s="37"/>
      <c r="E34" s="63"/>
      <c r="F34" s="63"/>
      <c r="G34" s="63"/>
      <c r="H34" s="63"/>
      <c r="I34" s="48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8"/>
  <sheetViews>
    <sheetView workbookViewId="0">
      <pane ySplit="6" topLeftCell="A43" activePane="bottomLeft" state="frozen"/>
      <selection/>
      <selection pane="bottomLeft" activeCell="I39" sqref="I39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8" width="11.3981481481481" customWidth="1"/>
    <col min="9" max="39" width="10.2592592592593" customWidth="1"/>
    <col min="40" max="40" width="1.53703703703704" customWidth="1"/>
    <col min="41" max="42" width="9.76851851851852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4" t="s">
        <v>145</v>
      </c>
      <c r="AN1" s="53"/>
    </row>
    <row r="2" ht="22.8" customHeight="1" spans="1:40">
      <c r="A2" s="1"/>
      <c r="B2" s="3" t="s">
        <v>146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3"/>
    </row>
    <row r="3" ht="19.55" customHeight="1" spans="1:40">
      <c r="A3" s="4"/>
      <c r="B3" s="5" t="s">
        <v>4</v>
      </c>
      <c r="C3" s="5"/>
      <c r="D3" s="5"/>
      <c r="E3" s="5"/>
      <c r="F3" s="49"/>
      <c r="G3" s="4"/>
      <c r="H3" s="35"/>
      <c r="I3" s="49"/>
      <c r="J3" s="49"/>
      <c r="K3" s="51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35" t="s">
        <v>5</v>
      </c>
      <c r="AM3" s="35"/>
      <c r="AN3" s="54"/>
    </row>
    <row r="4" ht="24.4" customHeight="1" spans="1:40">
      <c r="A4" s="6"/>
      <c r="B4" s="36" t="s">
        <v>8</v>
      </c>
      <c r="C4" s="36"/>
      <c r="D4" s="36"/>
      <c r="E4" s="36"/>
      <c r="F4" s="36" t="s">
        <v>147</v>
      </c>
      <c r="G4" s="36" t="s">
        <v>148</v>
      </c>
      <c r="H4" s="36"/>
      <c r="I4" s="36"/>
      <c r="J4" s="36"/>
      <c r="K4" s="36"/>
      <c r="L4" s="36"/>
      <c r="M4" s="36"/>
      <c r="N4" s="36"/>
      <c r="O4" s="36"/>
      <c r="P4" s="36"/>
      <c r="Q4" s="36" t="s">
        <v>149</v>
      </c>
      <c r="R4" s="36"/>
      <c r="S4" s="36"/>
      <c r="T4" s="36"/>
      <c r="U4" s="36"/>
      <c r="V4" s="36"/>
      <c r="W4" s="36"/>
      <c r="X4" s="36"/>
      <c r="Y4" s="36"/>
      <c r="Z4" s="36"/>
      <c r="AA4" s="36" t="s">
        <v>150</v>
      </c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47"/>
    </row>
    <row r="5" ht="24.4" customHeight="1" spans="1:40">
      <c r="A5" s="6"/>
      <c r="B5" s="36" t="s">
        <v>79</v>
      </c>
      <c r="C5" s="36"/>
      <c r="D5" s="36" t="s">
        <v>69</v>
      </c>
      <c r="E5" s="36" t="s">
        <v>70</v>
      </c>
      <c r="F5" s="36"/>
      <c r="G5" s="36" t="s">
        <v>58</v>
      </c>
      <c r="H5" s="36" t="s">
        <v>151</v>
      </c>
      <c r="I5" s="36"/>
      <c r="J5" s="36"/>
      <c r="K5" s="36" t="s">
        <v>152</v>
      </c>
      <c r="L5" s="36"/>
      <c r="M5" s="36"/>
      <c r="N5" s="36" t="s">
        <v>153</v>
      </c>
      <c r="O5" s="36"/>
      <c r="P5" s="36"/>
      <c r="Q5" s="36" t="s">
        <v>58</v>
      </c>
      <c r="R5" s="36" t="s">
        <v>151</v>
      </c>
      <c r="S5" s="36"/>
      <c r="T5" s="36"/>
      <c r="U5" s="36" t="s">
        <v>152</v>
      </c>
      <c r="V5" s="36"/>
      <c r="W5" s="36"/>
      <c r="X5" s="36" t="s">
        <v>153</v>
      </c>
      <c r="Y5" s="36"/>
      <c r="Z5" s="36"/>
      <c r="AA5" s="36" t="s">
        <v>58</v>
      </c>
      <c r="AB5" s="36" t="s">
        <v>151</v>
      </c>
      <c r="AC5" s="36"/>
      <c r="AD5" s="36"/>
      <c r="AE5" s="36" t="s">
        <v>152</v>
      </c>
      <c r="AF5" s="36"/>
      <c r="AG5" s="36"/>
      <c r="AH5" s="36" t="s">
        <v>153</v>
      </c>
      <c r="AI5" s="36"/>
      <c r="AJ5" s="36"/>
      <c r="AK5" s="55" t="s">
        <v>154</v>
      </c>
      <c r="AL5" s="55"/>
      <c r="AM5" s="55"/>
      <c r="AN5" s="47"/>
    </row>
    <row r="6" ht="24.4" customHeight="1" spans="1:40">
      <c r="A6" s="37"/>
      <c r="B6" s="36" t="s">
        <v>80</v>
      </c>
      <c r="C6" s="36" t="s">
        <v>81</v>
      </c>
      <c r="D6" s="36"/>
      <c r="E6" s="36"/>
      <c r="F6" s="36"/>
      <c r="G6" s="36"/>
      <c r="H6" s="36" t="s">
        <v>155</v>
      </c>
      <c r="I6" s="36" t="s">
        <v>75</v>
      </c>
      <c r="J6" s="36" t="s">
        <v>76</v>
      </c>
      <c r="K6" s="36" t="s">
        <v>155</v>
      </c>
      <c r="L6" s="36" t="s">
        <v>75</v>
      </c>
      <c r="M6" s="36" t="s">
        <v>76</v>
      </c>
      <c r="N6" s="36" t="s">
        <v>155</v>
      </c>
      <c r="O6" s="36" t="s">
        <v>75</v>
      </c>
      <c r="P6" s="36" t="s">
        <v>76</v>
      </c>
      <c r="Q6" s="36"/>
      <c r="R6" s="36" t="s">
        <v>155</v>
      </c>
      <c r="S6" s="36" t="s">
        <v>75</v>
      </c>
      <c r="T6" s="36" t="s">
        <v>76</v>
      </c>
      <c r="U6" s="36" t="s">
        <v>155</v>
      </c>
      <c r="V6" s="36" t="s">
        <v>75</v>
      </c>
      <c r="W6" s="36" t="s">
        <v>76</v>
      </c>
      <c r="X6" s="36" t="s">
        <v>155</v>
      </c>
      <c r="Y6" s="36" t="s">
        <v>75</v>
      </c>
      <c r="Z6" s="36" t="s">
        <v>76</v>
      </c>
      <c r="AA6" s="36"/>
      <c r="AB6" s="36" t="s">
        <v>155</v>
      </c>
      <c r="AC6" s="36" t="s">
        <v>75</v>
      </c>
      <c r="AD6" s="36" t="s">
        <v>76</v>
      </c>
      <c r="AE6" s="36" t="s">
        <v>155</v>
      </c>
      <c r="AF6" s="36" t="s">
        <v>75</v>
      </c>
      <c r="AG6" s="36" t="s">
        <v>76</v>
      </c>
      <c r="AH6" s="36" t="s">
        <v>155</v>
      </c>
      <c r="AI6" s="36" t="s">
        <v>75</v>
      </c>
      <c r="AJ6" s="36" t="s">
        <v>76</v>
      </c>
      <c r="AK6" s="55" t="s">
        <v>155</v>
      </c>
      <c r="AL6" s="55" t="s">
        <v>75</v>
      </c>
      <c r="AM6" s="55" t="s">
        <v>76</v>
      </c>
      <c r="AN6" s="47"/>
    </row>
    <row r="7" ht="22.8" customHeight="1" spans="1:40">
      <c r="A7" s="6"/>
      <c r="B7" s="38"/>
      <c r="C7" s="38"/>
      <c r="D7" s="38"/>
      <c r="E7" s="10" t="s">
        <v>71</v>
      </c>
      <c r="F7" s="39">
        <f>F8</f>
        <v>2099.67</v>
      </c>
      <c r="G7" s="39">
        <f t="shared" ref="G7:AM7" si="0">G8</f>
        <v>1844.97</v>
      </c>
      <c r="H7" s="39">
        <f t="shared" si="0"/>
        <v>1844.97</v>
      </c>
      <c r="I7" s="39">
        <f t="shared" si="0"/>
        <v>1816.97</v>
      </c>
      <c r="J7" s="39">
        <f t="shared" si="0"/>
        <v>28</v>
      </c>
      <c r="K7" s="39">
        <f t="shared" si="0"/>
        <v>0</v>
      </c>
      <c r="L7" s="39">
        <f t="shared" si="0"/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0</v>
      </c>
      <c r="R7" s="39">
        <f t="shared" si="0"/>
        <v>0</v>
      </c>
      <c r="S7" s="39">
        <f t="shared" si="0"/>
        <v>0</v>
      </c>
      <c r="T7" s="39">
        <f t="shared" si="0"/>
        <v>0</v>
      </c>
      <c r="U7" s="39">
        <f t="shared" si="0"/>
        <v>0</v>
      </c>
      <c r="V7" s="39">
        <f t="shared" si="0"/>
        <v>0</v>
      </c>
      <c r="W7" s="39">
        <f t="shared" si="0"/>
        <v>0</v>
      </c>
      <c r="X7" s="39">
        <f t="shared" si="0"/>
        <v>0</v>
      </c>
      <c r="Y7" s="39">
        <f t="shared" si="0"/>
        <v>0</v>
      </c>
      <c r="Z7" s="39">
        <f t="shared" si="0"/>
        <v>0</v>
      </c>
      <c r="AA7" s="39">
        <f t="shared" si="0"/>
        <v>254.7</v>
      </c>
      <c r="AB7" s="39">
        <f t="shared" si="0"/>
        <v>254.7</v>
      </c>
      <c r="AC7" s="39">
        <f t="shared" si="0"/>
        <v>156.6</v>
      </c>
      <c r="AD7" s="39">
        <f t="shared" si="0"/>
        <v>98.1</v>
      </c>
      <c r="AE7" s="39">
        <f t="shared" si="0"/>
        <v>0</v>
      </c>
      <c r="AF7" s="39">
        <f t="shared" si="0"/>
        <v>0</v>
      </c>
      <c r="AG7" s="39">
        <f t="shared" si="0"/>
        <v>0</v>
      </c>
      <c r="AH7" s="39">
        <f t="shared" si="0"/>
        <v>0</v>
      </c>
      <c r="AI7" s="39">
        <f t="shared" si="0"/>
        <v>0</v>
      </c>
      <c r="AJ7" s="39">
        <f t="shared" si="0"/>
        <v>0</v>
      </c>
      <c r="AK7" s="39">
        <f t="shared" si="0"/>
        <v>0</v>
      </c>
      <c r="AL7" s="39">
        <f t="shared" si="0"/>
        <v>0</v>
      </c>
      <c r="AM7" s="39">
        <f t="shared" si="0"/>
        <v>0</v>
      </c>
      <c r="AN7" s="47"/>
    </row>
    <row r="8" ht="22.8" customHeight="1" spans="1:40">
      <c r="A8" s="6"/>
      <c r="B8" s="40" t="s">
        <v>22</v>
      </c>
      <c r="C8" s="40" t="s">
        <v>22</v>
      </c>
      <c r="D8" s="41"/>
      <c r="E8" s="41" t="s">
        <v>22</v>
      </c>
      <c r="F8" s="42">
        <f t="shared" ref="F8:F19" si="1">G8+Q8+AA8</f>
        <v>2099.67</v>
      </c>
      <c r="G8" s="42">
        <f t="shared" ref="G8:G19" si="2">H8+K8+N8</f>
        <v>1844.97</v>
      </c>
      <c r="H8" s="42">
        <f t="shared" ref="H8:H19" si="3">I8+J8</f>
        <v>1844.97</v>
      </c>
      <c r="I8" s="42">
        <v>1816.97</v>
      </c>
      <c r="J8" s="42">
        <v>28</v>
      </c>
      <c r="K8" s="42">
        <f t="shared" ref="K8:K19" si="4">L8+M8</f>
        <v>0</v>
      </c>
      <c r="L8" s="42"/>
      <c r="M8" s="42"/>
      <c r="N8" s="42">
        <f t="shared" ref="N8:N19" si="5">O8+P8</f>
        <v>0</v>
      </c>
      <c r="O8" s="42"/>
      <c r="P8" s="42"/>
      <c r="Q8" s="42">
        <f t="shared" ref="Q8:Q19" si="6">R8+U8+X8</f>
        <v>0</v>
      </c>
      <c r="R8" s="42">
        <f t="shared" ref="R8:R19" si="7">S8+T8</f>
        <v>0</v>
      </c>
      <c r="S8" s="42"/>
      <c r="T8" s="42"/>
      <c r="U8" s="42">
        <f t="shared" ref="U8:U19" si="8">V8+W8</f>
        <v>0</v>
      </c>
      <c r="V8" s="42"/>
      <c r="W8" s="42"/>
      <c r="X8" s="42">
        <f t="shared" ref="X8:X19" si="9">Y8+Z8</f>
        <v>0</v>
      </c>
      <c r="Y8" s="42"/>
      <c r="Z8" s="42"/>
      <c r="AA8" s="42">
        <f t="shared" ref="AA8:AA19" si="10">AB8+AE8+AH8+AK8</f>
        <v>254.7</v>
      </c>
      <c r="AB8" s="42">
        <f t="shared" ref="AB8:AB19" si="11">AC8+AD8</f>
        <v>254.7</v>
      </c>
      <c r="AC8" s="42">
        <v>156.6</v>
      </c>
      <c r="AD8" s="42">
        <v>98.1</v>
      </c>
      <c r="AE8" s="42">
        <f t="shared" ref="AE8:AE19" si="12">AF8+AG8</f>
        <v>0</v>
      </c>
      <c r="AF8" s="42"/>
      <c r="AG8" s="42"/>
      <c r="AH8" s="42">
        <f t="shared" ref="AH8:AH19" si="13">AI8+AJ8</f>
        <v>0</v>
      </c>
      <c r="AI8" s="42"/>
      <c r="AJ8" s="42"/>
      <c r="AK8" s="42">
        <f t="shared" ref="AK8:AK19" si="14">AL8+AM8</f>
        <v>0</v>
      </c>
      <c r="AL8" s="42"/>
      <c r="AM8" s="42"/>
      <c r="AN8" s="47"/>
    </row>
    <row r="9" ht="22.8" customHeight="1" spans="1:40">
      <c r="A9" s="6"/>
      <c r="B9" s="40" t="s">
        <v>22</v>
      </c>
      <c r="C9" s="40" t="s">
        <v>22</v>
      </c>
      <c r="D9" s="41">
        <v>158101</v>
      </c>
      <c r="E9" s="41" t="s">
        <v>156</v>
      </c>
      <c r="F9" s="42">
        <f t="shared" si="1"/>
        <v>2099.67</v>
      </c>
      <c r="G9" s="42">
        <f t="shared" si="2"/>
        <v>1844.97</v>
      </c>
      <c r="H9" s="42">
        <f t="shared" si="3"/>
        <v>1844.97</v>
      </c>
      <c r="I9" s="42">
        <v>1816.97</v>
      </c>
      <c r="J9" s="42">
        <v>28</v>
      </c>
      <c r="K9" s="42">
        <f t="shared" si="4"/>
        <v>0</v>
      </c>
      <c r="L9" s="42"/>
      <c r="M9" s="42"/>
      <c r="N9" s="42">
        <f t="shared" si="5"/>
        <v>0</v>
      </c>
      <c r="O9" s="42"/>
      <c r="P9" s="42"/>
      <c r="Q9" s="42">
        <f t="shared" si="6"/>
        <v>0</v>
      </c>
      <c r="R9" s="42">
        <f t="shared" si="7"/>
        <v>0</v>
      </c>
      <c r="S9" s="42"/>
      <c r="T9" s="42"/>
      <c r="U9" s="42">
        <f t="shared" si="8"/>
        <v>0</v>
      </c>
      <c r="V9" s="42"/>
      <c r="W9" s="42"/>
      <c r="X9" s="42">
        <f t="shared" si="9"/>
        <v>0</v>
      </c>
      <c r="Y9" s="42"/>
      <c r="Z9" s="42"/>
      <c r="AA9" s="42">
        <f t="shared" si="10"/>
        <v>254.7</v>
      </c>
      <c r="AB9" s="42">
        <f t="shared" si="11"/>
        <v>254.7</v>
      </c>
      <c r="AC9" s="42">
        <v>156.6</v>
      </c>
      <c r="AD9" s="42">
        <v>98.1</v>
      </c>
      <c r="AE9" s="42">
        <f t="shared" si="12"/>
        <v>0</v>
      </c>
      <c r="AF9" s="42"/>
      <c r="AG9" s="42"/>
      <c r="AH9" s="42">
        <f t="shared" si="13"/>
        <v>0</v>
      </c>
      <c r="AI9" s="42"/>
      <c r="AJ9" s="42"/>
      <c r="AK9" s="42">
        <f t="shared" si="14"/>
        <v>0</v>
      </c>
      <c r="AL9" s="42"/>
      <c r="AM9" s="42"/>
      <c r="AN9" s="47"/>
    </row>
    <row r="10" ht="22.8" customHeight="1" spans="1:40">
      <c r="A10" s="6"/>
      <c r="B10" s="40">
        <v>301</v>
      </c>
      <c r="C10" s="40" t="s">
        <v>22</v>
      </c>
      <c r="D10" s="41">
        <v>158101</v>
      </c>
      <c r="E10" s="41" t="s">
        <v>157</v>
      </c>
      <c r="F10" s="42">
        <f t="shared" si="1"/>
        <v>1550.96</v>
      </c>
      <c r="G10" s="42">
        <f t="shared" si="2"/>
        <v>1470.57</v>
      </c>
      <c r="H10" s="42">
        <f t="shared" si="3"/>
        <v>1470.57</v>
      </c>
      <c r="I10" s="42">
        <f t="shared" ref="G10:AM10" si="15">SUM(I11:I13,I15:I18,I21)</f>
        <v>1470.57</v>
      </c>
      <c r="J10" s="42">
        <f t="shared" si="15"/>
        <v>0</v>
      </c>
      <c r="K10" s="42">
        <f t="shared" si="4"/>
        <v>0</v>
      </c>
      <c r="L10" s="42">
        <f t="shared" si="15"/>
        <v>0</v>
      </c>
      <c r="M10" s="42">
        <f t="shared" si="15"/>
        <v>0</v>
      </c>
      <c r="N10" s="42">
        <f t="shared" si="5"/>
        <v>0</v>
      </c>
      <c r="O10" s="42">
        <f t="shared" si="15"/>
        <v>0</v>
      </c>
      <c r="P10" s="42">
        <f t="shared" si="15"/>
        <v>0</v>
      </c>
      <c r="Q10" s="42">
        <f t="shared" si="6"/>
        <v>0</v>
      </c>
      <c r="R10" s="42">
        <f t="shared" si="7"/>
        <v>0</v>
      </c>
      <c r="S10" s="42">
        <f t="shared" si="15"/>
        <v>0</v>
      </c>
      <c r="T10" s="42">
        <f t="shared" si="15"/>
        <v>0</v>
      </c>
      <c r="U10" s="42">
        <f t="shared" si="8"/>
        <v>0</v>
      </c>
      <c r="V10" s="42">
        <f t="shared" si="15"/>
        <v>0</v>
      </c>
      <c r="W10" s="42">
        <f t="shared" si="15"/>
        <v>0</v>
      </c>
      <c r="X10" s="42">
        <f t="shared" si="9"/>
        <v>0</v>
      </c>
      <c r="Y10" s="42">
        <f t="shared" si="15"/>
        <v>0</v>
      </c>
      <c r="Z10" s="42">
        <f t="shared" si="15"/>
        <v>0</v>
      </c>
      <c r="AA10" s="42">
        <f t="shared" si="10"/>
        <v>80.39</v>
      </c>
      <c r="AB10" s="42">
        <f t="shared" si="11"/>
        <v>80.39</v>
      </c>
      <c r="AC10" s="42">
        <f t="shared" si="15"/>
        <v>80.39</v>
      </c>
      <c r="AD10" s="42">
        <f t="shared" si="15"/>
        <v>0</v>
      </c>
      <c r="AE10" s="42">
        <f t="shared" si="12"/>
        <v>0</v>
      </c>
      <c r="AF10" s="42">
        <f t="shared" si="15"/>
        <v>0</v>
      </c>
      <c r="AG10" s="42">
        <f t="shared" si="15"/>
        <v>0</v>
      </c>
      <c r="AH10" s="42">
        <f t="shared" si="13"/>
        <v>0</v>
      </c>
      <c r="AI10" s="42">
        <f t="shared" si="15"/>
        <v>0</v>
      </c>
      <c r="AJ10" s="42">
        <f t="shared" si="15"/>
        <v>0</v>
      </c>
      <c r="AK10" s="42">
        <f t="shared" si="14"/>
        <v>0</v>
      </c>
      <c r="AL10" s="42"/>
      <c r="AM10" s="42"/>
      <c r="AN10" s="47"/>
    </row>
    <row r="11" ht="22.8" customHeight="1" spans="1:40">
      <c r="A11" s="6"/>
      <c r="B11" s="40">
        <v>301</v>
      </c>
      <c r="C11" s="45" t="s">
        <v>84</v>
      </c>
      <c r="D11" s="41">
        <v>158101</v>
      </c>
      <c r="E11" s="41" t="s">
        <v>158</v>
      </c>
      <c r="F11" s="42">
        <f t="shared" si="1"/>
        <v>593.26</v>
      </c>
      <c r="G11" s="42">
        <f t="shared" si="2"/>
        <v>593.26</v>
      </c>
      <c r="H11" s="42">
        <f t="shared" si="3"/>
        <v>593.26</v>
      </c>
      <c r="I11" s="43">
        <v>593.26</v>
      </c>
      <c r="J11" s="43"/>
      <c r="K11" s="42">
        <f t="shared" si="4"/>
        <v>0</v>
      </c>
      <c r="L11" s="43"/>
      <c r="M11" s="43"/>
      <c r="N11" s="42">
        <f t="shared" si="5"/>
        <v>0</v>
      </c>
      <c r="O11" s="43"/>
      <c r="P11" s="43"/>
      <c r="Q11" s="42">
        <f t="shared" si="6"/>
        <v>0</v>
      </c>
      <c r="R11" s="42">
        <f t="shared" si="7"/>
        <v>0</v>
      </c>
      <c r="S11" s="43"/>
      <c r="T11" s="43"/>
      <c r="U11" s="42">
        <f t="shared" si="8"/>
        <v>0</v>
      </c>
      <c r="V11" s="43"/>
      <c r="W11" s="43"/>
      <c r="X11" s="42">
        <f t="shared" si="9"/>
        <v>0</v>
      </c>
      <c r="Y11" s="43"/>
      <c r="Z11" s="43"/>
      <c r="AA11" s="42">
        <f t="shared" si="10"/>
        <v>0</v>
      </c>
      <c r="AB11" s="42">
        <f t="shared" si="11"/>
        <v>0</v>
      </c>
      <c r="AC11" s="43"/>
      <c r="AD11" s="43"/>
      <c r="AE11" s="42">
        <f t="shared" si="12"/>
        <v>0</v>
      </c>
      <c r="AF11" s="43"/>
      <c r="AG11" s="43"/>
      <c r="AH11" s="42">
        <f t="shared" si="13"/>
        <v>0</v>
      </c>
      <c r="AI11" s="43"/>
      <c r="AJ11" s="43"/>
      <c r="AK11" s="42">
        <f t="shared" si="14"/>
        <v>0</v>
      </c>
      <c r="AL11" s="43"/>
      <c r="AM11" s="43"/>
      <c r="AN11" s="47"/>
    </row>
    <row r="12" ht="22.8" customHeight="1" spans="2:40">
      <c r="B12" s="40">
        <v>301</v>
      </c>
      <c r="C12" s="45" t="s">
        <v>86</v>
      </c>
      <c r="D12" s="41">
        <v>158101</v>
      </c>
      <c r="E12" s="41" t="s">
        <v>159</v>
      </c>
      <c r="F12" s="42">
        <f t="shared" si="1"/>
        <v>329.53</v>
      </c>
      <c r="G12" s="42">
        <f t="shared" si="2"/>
        <v>329.53</v>
      </c>
      <c r="H12" s="42">
        <f t="shared" si="3"/>
        <v>329.53</v>
      </c>
      <c r="I12" s="43">
        <v>329.53</v>
      </c>
      <c r="J12" s="43"/>
      <c r="K12" s="42">
        <f t="shared" si="4"/>
        <v>0</v>
      </c>
      <c r="L12" s="43"/>
      <c r="M12" s="43"/>
      <c r="N12" s="42">
        <f t="shared" si="5"/>
        <v>0</v>
      </c>
      <c r="O12" s="43"/>
      <c r="P12" s="43"/>
      <c r="Q12" s="42">
        <f t="shared" si="6"/>
        <v>0</v>
      </c>
      <c r="R12" s="42">
        <f t="shared" si="7"/>
        <v>0</v>
      </c>
      <c r="S12" s="43"/>
      <c r="T12" s="43"/>
      <c r="U12" s="42">
        <f t="shared" si="8"/>
        <v>0</v>
      </c>
      <c r="V12" s="43"/>
      <c r="W12" s="43"/>
      <c r="X12" s="42">
        <f t="shared" si="9"/>
        <v>0</v>
      </c>
      <c r="Y12" s="43"/>
      <c r="Z12" s="43"/>
      <c r="AA12" s="42">
        <f t="shared" si="10"/>
        <v>0</v>
      </c>
      <c r="AB12" s="42">
        <f t="shared" si="11"/>
        <v>0</v>
      </c>
      <c r="AC12" s="43"/>
      <c r="AD12" s="43"/>
      <c r="AE12" s="42">
        <f t="shared" si="12"/>
        <v>0</v>
      </c>
      <c r="AF12" s="43"/>
      <c r="AG12" s="43"/>
      <c r="AH12" s="42">
        <f t="shared" si="13"/>
        <v>0</v>
      </c>
      <c r="AI12" s="43"/>
      <c r="AJ12" s="43"/>
      <c r="AK12" s="42">
        <f t="shared" si="14"/>
        <v>0</v>
      </c>
      <c r="AL12" s="43"/>
      <c r="AM12" s="43"/>
      <c r="AN12" s="47"/>
    </row>
    <row r="13" ht="22.8" customHeight="1" spans="2:40">
      <c r="B13" s="40">
        <v>301</v>
      </c>
      <c r="C13" s="45" t="s">
        <v>160</v>
      </c>
      <c r="D13" s="41">
        <v>158101</v>
      </c>
      <c r="E13" s="41" t="s">
        <v>161</v>
      </c>
      <c r="F13" s="42">
        <f t="shared" si="1"/>
        <v>76.86</v>
      </c>
      <c r="G13" s="42">
        <f t="shared" si="2"/>
        <v>36.48</v>
      </c>
      <c r="H13" s="42">
        <f t="shared" si="3"/>
        <v>36.48</v>
      </c>
      <c r="I13" s="42">
        <f t="shared" ref="G13:AM13" si="16">I14</f>
        <v>36.48</v>
      </c>
      <c r="J13" s="42">
        <f t="shared" si="16"/>
        <v>0</v>
      </c>
      <c r="K13" s="42">
        <f t="shared" si="4"/>
        <v>0</v>
      </c>
      <c r="L13" s="42">
        <f t="shared" si="16"/>
        <v>0</v>
      </c>
      <c r="M13" s="42">
        <f t="shared" si="16"/>
        <v>0</v>
      </c>
      <c r="N13" s="42">
        <f t="shared" si="5"/>
        <v>0</v>
      </c>
      <c r="O13" s="42">
        <f t="shared" si="16"/>
        <v>0</v>
      </c>
      <c r="P13" s="42">
        <f t="shared" si="16"/>
        <v>0</v>
      </c>
      <c r="Q13" s="42">
        <f t="shared" si="6"/>
        <v>0</v>
      </c>
      <c r="R13" s="42">
        <f t="shared" si="7"/>
        <v>0</v>
      </c>
      <c r="S13" s="42">
        <f t="shared" si="16"/>
        <v>0</v>
      </c>
      <c r="T13" s="42">
        <f t="shared" si="16"/>
        <v>0</v>
      </c>
      <c r="U13" s="42">
        <f t="shared" si="8"/>
        <v>0</v>
      </c>
      <c r="V13" s="42">
        <f t="shared" si="16"/>
        <v>0</v>
      </c>
      <c r="W13" s="42">
        <f t="shared" si="16"/>
        <v>0</v>
      </c>
      <c r="X13" s="42">
        <f t="shared" si="9"/>
        <v>0</v>
      </c>
      <c r="Y13" s="42">
        <f t="shared" si="16"/>
        <v>0</v>
      </c>
      <c r="Z13" s="42">
        <f t="shared" si="16"/>
        <v>0</v>
      </c>
      <c r="AA13" s="42">
        <f t="shared" si="10"/>
        <v>40.38</v>
      </c>
      <c r="AB13" s="42">
        <f t="shared" si="11"/>
        <v>40.38</v>
      </c>
      <c r="AC13" s="42">
        <f t="shared" si="16"/>
        <v>40.38</v>
      </c>
      <c r="AD13" s="42">
        <f t="shared" si="16"/>
        <v>0</v>
      </c>
      <c r="AE13" s="42">
        <f t="shared" si="12"/>
        <v>0</v>
      </c>
      <c r="AF13" s="42">
        <f t="shared" si="16"/>
        <v>0</v>
      </c>
      <c r="AG13" s="42">
        <f t="shared" si="16"/>
        <v>0</v>
      </c>
      <c r="AH13" s="42">
        <f t="shared" si="13"/>
        <v>0</v>
      </c>
      <c r="AI13" s="42">
        <f t="shared" si="16"/>
        <v>0</v>
      </c>
      <c r="AJ13" s="42">
        <f t="shared" si="16"/>
        <v>0</v>
      </c>
      <c r="AK13" s="42">
        <f t="shared" si="14"/>
        <v>0</v>
      </c>
      <c r="AL13" s="42"/>
      <c r="AM13" s="42"/>
      <c r="AN13" s="47"/>
    </row>
    <row r="14" ht="22.8" customHeight="1" spans="1:40">
      <c r="A14" s="6"/>
      <c r="B14" s="40" t="s">
        <v>162</v>
      </c>
      <c r="C14" s="40" t="s">
        <v>163</v>
      </c>
      <c r="D14" s="41">
        <v>158101</v>
      </c>
      <c r="E14" s="41" t="s">
        <v>164</v>
      </c>
      <c r="F14" s="42">
        <f t="shared" si="1"/>
        <v>76.86</v>
      </c>
      <c r="G14" s="42">
        <f t="shared" si="2"/>
        <v>36.48</v>
      </c>
      <c r="H14" s="42">
        <f t="shared" si="3"/>
        <v>36.48</v>
      </c>
      <c r="I14" s="43">
        <v>36.48</v>
      </c>
      <c r="J14" s="43"/>
      <c r="K14" s="42">
        <f t="shared" si="4"/>
        <v>0</v>
      </c>
      <c r="L14" s="43"/>
      <c r="M14" s="43"/>
      <c r="N14" s="42">
        <f t="shared" si="5"/>
        <v>0</v>
      </c>
      <c r="O14" s="43"/>
      <c r="P14" s="43"/>
      <c r="Q14" s="42">
        <f t="shared" si="6"/>
        <v>0</v>
      </c>
      <c r="R14" s="42">
        <f t="shared" si="7"/>
        <v>0</v>
      </c>
      <c r="S14" s="43"/>
      <c r="T14" s="43"/>
      <c r="U14" s="42">
        <f t="shared" si="8"/>
        <v>0</v>
      </c>
      <c r="V14" s="43"/>
      <c r="W14" s="43"/>
      <c r="X14" s="42">
        <f t="shared" si="9"/>
        <v>0</v>
      </c>
      <c r="Y14" s="43"/>
      <c r="Z14" s="43"/>
      <c r="AA14" s="42">
        <f t="shared" si="10"/>
        <v>40.38</v>
      </c>
      <c r="AB14" s="42">
        <f t="shared" si="11"/>
        <v>40.38</v>
      </c>
      <c r="AC14" s="43">
        <v>40.38</v>
      </c>
      <c r="AD14" s="43"/>
      <c r="AE14" s="42">
        <f t="shared" si="12"/>
        <v>0</v>
      </c>
      <c r="AF14" s="43"/>
      <c r="AG14" s="43"/>
      <c r="AH14" s="42">
        <f t="shared" si="13"/>
        <v>0</v>
      </c>
      <c r="AI14" s="43"/>
      <c r="AJ14" s="43"/>
      <c r="AK14" s="42">
        <f t="shared" si="14"/>
        <v>0</v>
      </c>
      <c r="AL14" s="43"/>
      <c r="AM14" s="43"/>
      <c r="AN14" s="47"/>
    </row>
    <row r="15" ht="22.8" customHeight="1" spans="2:40">
      <c r="B15" s="40" t="s">
        <v>162</v>
      </c>
      <c r="C15" s="45" t="s">
        <v>165</v>
      </c>
      <c r="D15" s="41">
        <v>158101</v>
      </c>
      <c r="E15" s="41" t="s">
        <v>166</v>
      </c>
      <c r="F15" s="42">
        <f t="shared" si="1"/>
        <v>120.91</v>
      </c>
      <c r="G15" s="42">
        <f t="shared" si="2"/>
        <v>120.91</v>
      </c>
      <c r="H15" s="42">
        <f t="shared" si="3"/>
        <v>120.91</v>
      </c>
      <c r="I15" s="43">
        <v>120.91</v>
      </c>
      <c r="J15" s="43"/>
      <c r="K15" s="42">
        <f t="shared" si="4"/>
        <v>0</v>
      </c>
      <c r="L15" s="43"/>
      <c r="M15" s="43"/>
      <c r="N15" s="42">
        <f t="shared" si="5"/>
        <v>0</v>
      </c>
      <c r="O15" s="43"/>
      <c r="P15" s="43"/>
      <c r="Q15" s="42">
        <f t="shared" si="6"/>
        <v>0</v>
      </c>
      <c r="R15" s="42">
        <f t="shared" si="7"/>
        <v>0</v>
      </c>
      <c r="S15" s="43"/>
      <c r="T15" s="43"/>
      <c r="U15" s="42">
        <f t="shared" si="8"/>
        <v>0</v>
      </c>
      <c r="V15" s="43"/>
      <c r="W15" s="43"/>
      <c r="X15" s="42">
        <f t="shared" si="9"/>
        <v>0</v>
      </c>
      <c r="Y15" s="43"/>
      <c r="Z15" s="43"/>
      <c r="AA15" s="42">
        <f t="shared" si="10"/>
        <v>0</v>
      </c>
      <c r="AB15" s="42">
        <f t="shared" si="11"/>
        <v>0</v>
      </c>
      <c r="AC15" s="43"/>
      <c r="AD15" s="43"/>
      <c r="AE15" s="42">
        <f t="shared" si="12"/>
        <v>0</v>
      </c>
      <c r="AF15" s="43"/>
      <c r="AG15" s="43"/>
      <c r="AH15" s="42">
        <f t="shared" si="13"/>
        <v>0</v>
      </c>
      <c r="AI15" s="43"/>
      <c r="AJ15" s="43"/>
      <c r="AK15" s="42">
        <f t="shared" si="14"/>
        <v>0</v>
      </c>
      <c r="AL15" s="43"/>
      <c r="AM15" s="43"/>
      <c r="AN15" s="47"/>
    </row>
    <row r="16" ht="22.8" customHeight="1" spans="2:40">
      <c r="B16" s="40" t="s">
        <v>162</v>
      </c>
      <c r="C16" s="45" t="s">
        <v>95</v>
      </c>
      <c r="D16" s="41">
        <v>158101</v>
      </c>
      <c r="E16" s="41" t="s">
        <v>167</v>
      </c>
      <c r="F16" s="42">
        <f t="shared" si="1"/>
        <v>203.37</v>
      </c>
      <c r="G16" s="42">
        <f t="shared" si="2"/>
        <v>170.29</v>
      </c>
      <c r="H16" s="42">
        <f t="shared" si="3"/>
        <v>170.29</v>
      </c>
      <c r="I16" s="43">
        <v>170.29</v>
      </c>
      <c r="J16" s="43"/>
      <c r="K16" s="42">
        <f t="shared" si="4"/>
        <v>0</v>
      </c>
      <c r="L16" s="43"/>
      <c r="M16" s="43"/>
      <c r="N16" s="42">
        <f t="shared" si="5"/>
        <v>0</v>
      </c>
      <c r="O16" s="43"/>
      <c r="P16" s="43"/>
      <c r="Q16" s="42">
        <f t="shared" si="6"/>
        <v>0</v>
      </c>
      <c r="R16" s="42">
        <f t="shared" si="7"/>
        <v>0</v>
      </c>
      <c r="S16" s="43"/>
      <c r="T16" s="43"/>
      <c r="U16" s="42">
        <f t="shared" si="8"/>
        <v>0</v>
      </c>
      <c r="V16" s="43"/>
      <c r="W16" s="43"/>
      <c r="X16" s="42">
        <f t="shared" si="9"/>
        <v>0</v>
      </c>
      <c r="Y16" s="43"/>
      <c r="Z16" s="43"/>
      <c r="AA16" s="42">
        <f t="shared" si="10"/>
        <v>33.08</v>
      </c>
      <c r="AB16" s="42">
        <f t="shared" si="11"/>
        <v>33.08</v>
      </c>
      <c r="AC16" s="43">
        <v>33.08</v>
      </c>
      <c r="AD16" s="43"/>
      <c r="AE16" s="42">
        <f t="shared" si="12"/>
        <v>0</v>
      </c>
      <c r="AF16" s="43"/>
      <c r="AG16" s="43"/>
      <c r="AH16" s="42">
        <f t="shared" si="13"/>
        <v>0</v>
      </c>
      <c r="AI16" s="43"/>
      <c r="AJ16" s="43"/>
      <c r="AK16" s="42">
        <f t="shared" si="14"/>
        <v>0</v>
      </c>
      <c r="AL16" s="43"/>
      <c r="AM16" s="43"/>
      <c r="AN16" s="47"/>
    </row>
    <row r="17" ht="22.8" customHeight="1" spans="2:40">
      <c r="B17" s="40" t="s">
        <v>162</v>
      </c>
      <c r="C17" s="40">
        <v>10</v>
      </c>
      <c r="D17" s="41">
        <v>158101</v>
      </c>
      <c r="E17" s="41" t="s">
        <v>168</v>
      </c>
      <c r="F17" s="42">
        <f t="shared" si="1"/>
        <v>85.15</v>
      </c>
      <c r="G17" s="42">
        <f t="shared" si="2"/>
        <v>85.15</v>
      </c>
      <c r="H17" s="42">
        <f t="shared" si="3"/>
        <v>85.15</v>
      </c>
      <c r="I17" s="43">
        <v>85.15</v>
      </c>
      <c r="J17" s="43"/>
      <c r="K17" s="42">
        <f t="shared" si="4"/>
        <v>0</v>
      </c>
      <c r="L17" s="43"/>
      <c r="M17" s="43"/>
      <c r="N17" s="42">
        <f t="shared" si="5"/>
        <v>0</v>
      </c>
      <c r="O17" s="43"/>
      <c r="P17" s="43"/>
      <c r="Q17" s="42">
        <f t="shared" si="6"/>
        <v>0</v>
      </c>
      <c r="R17" s="42">
        <f t="shared" si="7"/>
        <v>0</v>
      </c>
      <c r="S17" s="43"/>
      <c r="T17" s="43"/>
      <c r="U17" s="42">
        <f t="shared" si="8"/>
        <v>0</v>
      </c>
      <c r="V17" s="43"/>
      <c r="W17" s="43"/>
      <c r="X17" s="42">
        <f t="shared" si="9"/>
        <v>0</v>
      </c>
      <c r="Y17" s="43"/>
      <c r="Z17" s="43"/>
      <c r="AA17" s="42">
        <f t="shared" si="10"/>
        <v>0</v>
      </c>
      <c r="AB17" s="42">
        <f t="shared" si="11"/>
        <v>0</v>
      </c>
      <c r="AC17" s="43"/>
      <c r="AD17" s="43"/>
      <c r="AE17" s="42">
        <f t="shared" si="12"/>
        <v>0</v>
      </c>
      <c r="AF17" s="43"/>
      <c r="AG17" s="43"/>
      <c r="AH17" s="42">
        <f t="shared" si="13"/>
        <v>0</v>
      </c>
      <c r="AI17" s="43"/>
      <c r="AJ17" s="43"/>
      <c r="AK17" s="42">
        <f t="shared" si="14"/>
        <v>0</v>
      </c>
      <c r="AL17" s="43"/>
      <c r="AM17" s="43"/>
      <c r="AN17" s="47"/>
    </row>
    <row r="18" ht="22.8" customHeight="1" spans="2:40">
      <c r="B18" s="40" t="s">
        <v>162</v>
      </c>
      <c r="C18" s="40">
        <v>12</v>
      </c>
      <c r="D18" s="41">
        <v>158101</v>
      </c>
      <c r="E18" s="41" t="s">
        <v>169</v>
      </c>
      <c r="F18" s="42">
        <f t="shared" si="1"/>
        <v>14.16</v>
      </c>
      <c r="G18" s="42">
        <f t="shared" si="2"/>
        <v>7.23</v>
      </c>
      <c r="H18" s="42">
        <f t="shared" si="3"/>
        <v>7.23</v>
      </c>
      <c r="I18" s="42">
        <v>7.23</v>
      </c>
      <c r="J18" s="42">
        <f t="shared" ref="G18:AM18" si="17">J19+J20</f>
        <v>0</v>
      </c>
      <c r="K18" s="42">
        <f t="shared" si="4"/>
        <v>0</v>
      </c>
      <c r="L18" s="42">
        <f t="shared" si="17"/>
        <v>0</v>
      </c>
      <c r="M18" s="42">
        <f t="shared" si="17"/>
        <v>0</v>
      </c>
      <c r="N18" s="42">
        <f t="shared" si="5"/>
        <v>0</v>
      </c>
      <c r="O18" s="42">
        <f t="shared" si="17"/>
        <v>0</v>
      </c>
      <c r="P18" s="42">
        <f t="shared" si="17"/>
        <v>0</v>
      </c>
      <c r="Q18" s="42">
        <f t="shared" si="6"/>
        <v>0</v>
      </c>
      <c r="R18" s="42">
        <f t="shared" si="7"/>
        <v>0</v>
      </c>
      <c r="S18" s="42">
        <f t="shared" si="17"/>
        <v>0</v>
      </c>
      <c r="T18" s="42">
        <f t="shared" si="17"/>
        <v>0</v>
      </c>
      <c r="U18" s="42">
        <f t="shared" si="8"/>
        <v>0</v>
      </c>
      <c r="V18" s="42">
        <f t="shared" si="17"/>
        <v>0</v>
      </c>
      <c r="W18" s="42">
        <f t="shared" si="17"/>
        <v>0</v>
      </c>
      <c r="X18" s="42">
        <f t="shared" si="9"/>
        <v>0</v>
      </c>
      <c r="Y18" s="42">
        <f t="shared" si="17"/>
        <v>0</v>
      </c>
      <c r="Z18" s="42">
        <f t="shared" si="17"/>
        <v>0</v>
      </c>
      <c r="AA18" s="42">
        <f t="shared" si="10"/>
        <v>6.93</v>
      </c>
      <c r="AB18" s="42">
        <f t="shared" si="11"/>
        <v>6.93</v>
      </c>
      <c r="AC18" s="42">
        <f t="shared" si="17"/>
        <v>6.93</v>
      </c>
      <c r="AD18" s="42">
        <f t="shared" si="17"/>
        <v>0</v>
      </c>
      <c r="AE18" s="42">
        <f t="shared" si="12"/>
        <v>0</v>
      </c>
      <c r="AF18" s="42">
        <f t="shared" si="17"/>
        <v>0</v>
      </c>
      <c r="AG18" s="42">
        <f t="shared" si="17"/>
        <v>0</v>
      </c>
      <c r="AH18" s="42">
        <f t="shared" si="13"/>
        <v>0</v>
      </c>
      <c r="AI18" s="42">
        <f t="shared" si="17"/>
        <v>0</v>
      </c>
      <c r="AJ18" s="42">
        <f t="shared" si="17"/>
        <v>0</v>
      </c>
      <c r="AK18" s="42">
        <f t="shared" si="14"/>
        <v>0</v>
      </c>
      <c r="AL18" s="42"/>
      <c r="AM18" s="42"/>
      <c r="AN18" s="47"/>
    </row>
    <row r="19" ht="22.8" customHeight="1" spans="1:40">
      <c r="A19" s="6"/>
      <c r="B19" s="40" t="s">
        <v>162</v>
      </c>
      <c r="C19" s="40" t="s">
        <v>170</v>
      </c>
      <c r="D19" s="41">
        <v>158101</v>
      </c>
      <c r="E19" s="41" t="s">
        <v>171</v>
      </c>
      <c r="F19" s="42">
        <f t="shared" si="1"/>
        <v>1.91</v>
      </c>
      <c r="G19" s="42">
        <f t="shared" si="2"/>
        <v>1.91</v>
      </c>
      <c r="H19" s="42">
        <f t="shared" si="3"/>
        <v>1.91</v>
      </c>
      <c r="I19" s="43">
        <v>1.91</v>
      </c>
      <c r="J19" s="43"/>
      <c r="K19" s="42">
        <f t="shared" si="4"/>
        <v>0</v>
      </c>
      <c r="L19" s="43"/>
      <c r="M19" s="43"/>
      <c r="N19" s="42">
        <f t="shared" si="5"/>
        <v>0</v>
      </c>
      <c r="O19" s="43"/>
      <c r="P19" s="43"/>
      <c r="Q19" s="42">
        <f t="shared" si="6"/>
        <v>0</v>
      </c>
      <c r="R19" s="42">
        <f t="shared" si="7"/>
        <v>0</v>
      </c>
      <c r="S19" s="43"/>
      <c r="T19" s="43"/>
      <c r="U19" s="42">
        <f t="shared" si="8"/>
        <v>0</v>
      </c>
      <c r="V19" s="43"/>
      <c r="W19" s="43"/>
      <c r="X19" s="42">
        <f t="shared" si="9"/>
        <v>0</v>
      </c>
      <c r="Y19" s="43"/>
      <c r="Z19" s="43"/>
      <c r="AA19" s="42">
        <f t="shared" si="10"/>
        <v>0</v>
      </c>
      <c r="AB19" s="42">
        <f t="shared" si="11"/>
        <v>0</v>
      </c>
      <c r="AC19" s="43"/>
      <c r="AD19" s="43"/>
      <c r="AE19" s="42">
        <f t="shared" si="12"/>
        <v>0</v>
      </c>
      <c r="AF19" s="43"/>
      <c r="AG19" s="43"/>
      <c r="AH19" s="42">
        <f t="shared" si="13"/>
        <v>0</v>
      </c>
      <c r="AI19" s="43"/>
      <c r="AJ19" s="43"/>
      <c r="AK19" s="42">
        <f t="shared" si="14"/>
        <v>0</v>
      </c>
      <c r="AL19" s="43"/>
      <c r="AM19" s="43"/>
      <c r="AN19" s="47"/>
    </row>
    <row r="20" ht="22.8" customHeight="1" spans="1:40">
      <c r="A20" s="6"/>
      <c r="B20" s="40" t="s">
        <v>162</v>
      </c>
      <c r="C20" s="40" t="s">
        <v>170</v>
      </c>
      <c r="D20" s="41">
        <v>158101</v>
      </c>
      <c r="E20" s="41" t="s">
        <v>172</v>
      </c>
      <c r="F20" s="42">
        <f t="shared" ref="F20:F25" si="18">G20+Q20+AA20</f>
        <v>12.25</v>
      </c>
      <c r="G20" s="42">
        <f t="shared" ref="G20:G25" si="19">H20+K20+N20</f>
        <v>5.32</v>
      </c>
      <c r="H20" s="42">
        <f t="shared" ref="H20:H25" si="20">I20+J20</f>
        <v>5.32</v>
      </c>
      <c r="I20" s="43">
        <v>5.32</v>
      </c>
      <c r="J20" s="43"/>
      <c r="K20" s="42">
        <f t="shared" ref="K20:K25" si="21">L20+M20</f>
        <v>0</v>
      </c>
      <c r="L20" s="43"/>
      <c r="M20" s="43"/>
      <c r="N20" s="42">
        <f t="shared" ref="N20:N25" si="22">O20+P20</f>
        <v>0</v>
      </c>
      <c r="O20" s="43"/>
      <c r="P20" s="43"/>
      <c r="Q20" s="42">
        <f t="shared" ref="Q20:Q25" si="23">R20+U20+X20</f>
        <v>0</v>
      </c>
      <c r="R20" s="42">
        <f t="shared" ref="R20:R25" si="24">S20+T20</f>
        <v>0</v>
      </c>
      <c r="S20" s="43"/>
      <c r="T20" s="43"/>
      <c r="U20" s="42">
        <f t="shared" ref="U20:U25" si="25">V20+W20</f>
        <v>0</v>
      </c>
      <c r="V20" s="43"/>
      <c r="W20" s="43"/>
      <c r="X20" s="42">
        <f t="shared" ref="X20:X25" si="26">Y20+Z20</f>
        <v>0</v>
      </c>
      <c r="Y20" s="43"/>
      <c r="Z20" s="43"/>
      <c r="AA20" s="42">
        <f t="shared" ref="AA20:AA25" si="27">AB20+AE20+AH20+AK20</f>
        <v>6.93</v>
      </c>
      <c r="AB20" s="42">
        <f t="shared" ref="AB20:AB25" si="28">AC20+AD20</f>
        <v>6.93</v>
      </c>
      <c r="AC20" s="43">
        <v>6.93</v>
      </c>
      <c r="AD20" s="43"/>
      <c r="AE20" s="42">
        <f t="shared" ref="AE20:AE25" si="29">AF20+AG20</f>
        <v>0</v>
      </c>
      <c r="AF20" s="43"/>
      <c r="AG20" s="43"/>
      <c r="AH20" s="42">
        <f t="shared" ref="AH20:AH25" si="30">AI20+AJ20</f>
        <v>0</v>
      </c>
      <c r="AI20" s="43"/>
      <c r="AJ20" s="43"/>
      <c r="AK20" s="42">
        <f t="shared" ref="AK20:AK25" si="31">AL20+AM20</f>
        <v>0</v>
      </c>
      <c r="AL20" s="43"/>
      <c r="AM20" s="43"/>
      <c r="AN20" s="47"/>
    </row>
    <row r="21" ht="22.8" customHeight="1" spans="2:40">
      <c r="B21" s="40" t="s">
        <v>162</v>
      </c>
      <c r="C21" s="40">
        <v>13</v>
      </c>
      <c r="D21" s="41">
        <v>158101</v>
      </c>
      <c r="E21" s="41" t="s">
        <v>173</v>
      </c>
      <c r="F21" s="42">
        <f t="shared" si="18"/>
        <v>127.72</v>
      </c>
      <c r="G21" s="42">
        <f t="shared" si="19"/>
        <v>127.72</v>
      </c>
      <c r="H21" s="42">
        <f t="shared" si="20"/>
        <v>127.72</v>
      </c>
      <c r="I21" s="43">
        <v>127.72</v>
      </c>
      <c r="J21" s="43"/>
      <c r="K21" s="42">
        <f t="shared" si="21"/>
        <v>0</v>
      </c>
      <c r="L21" s="43"/>
      <c r="M21" s="43"/>
      <c r="N21" s="42">
        <f t="shared" si="22"/>
        <v>0</v>
      </c>
      <c r="O21" s="43"/>
      <c r="P21" s="43"/>
      <c r="Q21" s="42">
        <f t="shared" si="23"/>
        <v>0</v>
      </c>
      <c r="R21" s="42">
        <f t="shared" si="24"/>
        <v>0</v>
      </c>
      <c r="S21" s="43"/>
      <c r="T21" s="43"/>
      <c r="U21" s="42">
        <f t="shared" si="25"/>
        <v>0</v>
      </c>
      <c r="V21" s="43"/>
      <c r="W21" s="43"/>
      <c r="X21" s="42">
        <f t="shared" si="26"/>
        <v>0</v>
      </c>
      <c r="Y21" s="43"/>
      <c r="Z21" s="43"/>
      <c r="AA21" s="42">
        <f t="shared" si="27"/>
        <v>0</v>
      </c>
      <c r="AB21" s="42">
        <f t="shared" si="28"/>
        <v>0</v>
      </c>
      <c r="AC21" s="43"/>
      <c r="AD21" s="43"/>
      <c r="AE21" s="42">
        <f t="shared" si="29"/>
        <v>0</v>
      </c>
      <c r="AF21" s="43"/>
      <c r="AG21" s="43"/>
      <c r="AH21" s="42">
        <f t="shared" si="30"/>
        <v>0</v>
      </c>
      <c r="AI21" s="43"/>
      <c r="AJ21" s="43"/>
      <c r="AK21" s="42">
        <f t="shared" si="31"/>
        <v>0</v>
      </c>
      <c r="AL21" s="43"/>
      <c r="AM21" s="43"/>
      <c r="AN21" s="47"/>
    </row>
    <row r="22" ht="22.8" customHeight="1" spans="2:40">
      <c r="B22" s="40">
        <v>302</v>
      </c>
      <c r="C22" s="40" t="s">
        <v>22</v>
      </c>
      <c r="D22" s="41">
        <v>158101</v>
      </c>
      <c r="E22" s="41" t="s">
        <v>174</v>
      </c>
      <c r="F22" s="42">
        <f t="shared" si="18"/>
        <v>519.68</v>
      </c>
      <c r="G22" s="42">
        <f t="shared" si="19"/>
        <v>354.89</v>
      </c>
      <c r="H22" s="42">
        <f t="shared" si="20"/>
        <v>354.89</v>
      </c>
      <c r="I22" s="42">
        <f t="shared" ref="G22:AM22" si="32">SUM(I23:I38,I40)</f>
        <v>326.89</v>
      </c>
      <c r="J22" s="42">
        <f t="shared" si="32"/>
        <v>28</v>
      </c>
      <c r="K22" s="42">
        <f t="shared" si="21"/>
        <v>0</v>
      </c>
      <c r="L22" s="42">
        <f t="shared" si="32"/>
        <v>0</v>
      </c>
      <c r="M22" s="42">
        <f t="shared" si="32"/>
        <v>0</v>
      </c>
      <c r="N22" s="42">
        <f t="shared" si="22"/>
        <v>0</v>
      </c>
      <c r="O22" s="42">
        <f t="shared" si="32"/>
        <v>0</v>
      </c>
      <c r="P22" s="42">
        <f t="shared" si="32"/>
        <v>0</v>
      </c>
      <c r="Q22" s="42">
        <f t="shared" si="23"/>
        <v>0</v>
      </c>
      <c r="R22" s="42">
        <f t="shared" si="24"/>
        <v>0</v>
      </c>
      <c r="S22" s="42">
        <f t="shared" si="32"/>
        <v>0</v>
      </c>
      <c r="T22" s="42">
        <f t="shared" si="32"/>
        <v>0</v>
      </c>
      <c r="U22" s="42">
        <f t="shared" si="25"/>
        <v>0</v>
      </c>
      <c r="V22" s="42">
        <f t="shared" si="32"/>
        <v>0</v>
      </c>
      <c r="W22" s="42">
        <f t="shared" si="32"/>
        <v>0</v>
      </c>
      <c r="X22" s="42">
        <f t="shared" si="26"/>
        <v>0</v>
      </c>
      <c r="Y22" s="42">
        <f t="shared" si="32"/>
        <v>0</v>
      </c>
      <c r="Z22" s="42">
        <f t="shared" si="32"/>
        <v>0</v>
      </c>
      <c r="AA22" s="42">
        <f t="shared" si="27"/>
        <v>164.79</v>
      </c>
      <c r="AB22" s="42">
        <f t="shared" si="28"/>
        <v>164.79</v>
      </c>
      <c r="AC22" s="42">
        <f t="shared" si="32"/>
        <v>66.69</v>
      </c>
      <c r="AD22" s="42">
        <f t="shared" si="32"/>
        <v>98.1</v>
      </c>
      <c r="AE22" s="42">
        <f t="shared" si="29"/>
        <v>0</v>
      </c>
      <c r="AF22" s="42">
        <f t="shared" si="32"/>
        <v>0</v>
      </c>
      <c r="AG22" s="42">
        <f t="shared" si="32"/>
        <v>0</v>
      </c>
      <c r="AH22" s="42">
        <f t="shared" si="30"/>
        <v>0</v>
      </c>
      <c r="AI22" s="42">
        <f t="shared" si="32"/>
        <v>0</v>
      </c>
      <c r="AJ22" s="42">
        <f t="shared" si="32"/>
        <v>0</v>
      </c>
      <c r="AK22" s="42">
        <f t="shared" si="31"/>
        <v>0</v>
      </c>
      <c r="AL22" s="42"/>
      <c r="AM22" s="42"/>
      <c r="AN22" s="47"/>
    </row>
    <row r="23" ht="22.8" customHeight="1" spans="1:40">
      <c r="A23" s="6"/>
      <c r="B23" s="40">
        <v>302</v>
      </c>
      <c r="C23" s="45" t="s">
        <v>84</v>
      </c>
      <c r="D23" s="41">
        <v>158101</v>
      </c>
      <c r="E23" s="41" t="s">
        <v>175</v>
      </c>
      <c r="F23" s="42">
        <f t="shared" si="18"/>
        <v>38.75</v>
      </c>
      <c r="G23" s="42">
        <f t="shared" si="19"/>
        <v>30</v>
      </c>
      <c r="H23" s="42">
        <f t="shared" si="20"/>
        <v>30</v>
      </c>
      <c r="I23" s="43">
        <v>30</v>
      </c>
      <c r="J23" s="43"/>
      <c r="K23" s="42">
        <f t="shared" si="21"/>
        <v>0</v>
      </c>
      <c r="L23" s="43"/>
      <c r="M23" s="43"/>
      <c r="N23" s="42">
        <f t="shared" si="22"/>
        <v>0</v>
      </c>
      <c r="O23" s="43"/>
      <c r="P23" s="43"/>
      <c r="Q23" s="42">
        <f t="shared" si="23"/>
        <v>0</v>
      </c>
      <c r="R23" s="42">
        <f t="shared" si="24"/>
        <v>0</v>
      </c>
      <c r="S23" s="43"/>
      <c r="T23" s="43"/>
      <c r="U23" s="42">
        <f t="shared" si="25"/>
        <v>0</v>
      </c>
      <c r="V23" s="43"/>
      <c r="W23" s="43"/>
      <c r="X23" s="42">
        <f t="shared" si="26"/>
        <v>0</v>
      </c>
      <c r="Y23" s="43"/>
      <c r="Z23" s="43"/>
      <c r="AA23" s="42">
        <f t="shared" si="27"/>
        <v>8.75</v>
      </c>
      <c r="AB23" s="42">
        <f t="shared" si="28"/>
        <v>8.75</v>
      </c>
      <c r="AC23" s="43">
        <v>8.75</v>
      </c>
      <c r="AD23" s="43"/>
      <c r="AE23" s="42">
        <f t="shared" si="29"/>
        <v>0</v>
      </c>
      <c r="AF23" s="43"/>
      <c r="AG23" s="43"/>
      <c r="AH23" s="42">
        <f t="shared" si="30"/>
        <v>0</v>
      </c>
      <c r="AI23" s="43"/>
      <c r="AJ23" s="43"/>
      <c r="AK23" s="42">
        <f t="shared" si="31"/>
        <v>0</v>
      </c>
      <c r="AL23" s="43"/>
      <c r="AM23" s="43"/>
      <c r="AN23" s="47"/>
    </row>
    <row r="24" ht="22.8" customHeight="1" spans="2:40">
      <c r="B24" s="40">
        <v>302</v>
      </c>
      <c r="C24" s="45" t="s">
        <v>86</v>
      </c>
      <c r="D24" s="41">
        <v>158101</v>
      </c>
      <c r="E24" s="41" t="s">
        <v>176</v>
      </c>
      <c r="F24" s="42">
        <f t="shared" si="18"/>
        <v>20.6</v>
      </c>
      <c r="G24" s="42">
        <f t="shared" si="19"/>
        <v>20.6</v>
      </c>
      <c r="H24" s="42">
        <f t="shared" si="20"/>
        <v>20.6</v>
      </c>
      <c r="I24" s="43">
        <v>20.6</v>
      </c>
      <c r="J24" s="43"/>
      <c r="K24" s="42">
        <f t="shared" si="21"/>
        <v>0</v>
      </c>
      <c r="L24" s="43"/>
      <c r="M24" s="43"/>
      <c r="N24" s="42">
        <f t="shared" si="22"/>
        <v>0</v>
      </c>
      <c r="O24" s="43"/>
      <c r="P24" s="43"/>
      <c r="Q24" s="42">
        <f t="shared" si="23"/>
        <v>0</v>
      </c>
      <c r="R24" s="42">
        <f t="shared" si="24"/>
        <v>0</v>
      </c>
      <c r="S24" s="43"/>
      <c r="T24" s="43"/>
      <c r="U24" s="42">
        <f t="shared" si="25"/>
        <v>0</v>
      </c>
      <c r="V24" s="43"/>
      <c r="W24" s="43"/>
      <c r="X24" s="42">
        <f t="shared" si="26"/>
        <v>0</v>
      </c>
      <c r="Y24" s="43"/>
      <c r="Z24" s="43"/>
      <c r="AA24" s="42">
        <f t="shared" si="27"/>
        <v>0</v>
      </c>
      <c r="AB24" s="42">
        <f t="shared" si="28"/>
        <v>0</v>
      </c>
      <c r="AC24" s="43"/>
      <c r="AD24" s="43"/>
      <c r="AE24" s="42">
        <f t="shared" si="29"/>
        <v>0</v>
      </c>
      <c r="AF24" s="43"/>
      <c r="AG24" s="43"/>
      <c r="AH24" s="42">
        <f t="shared" si="30"/>
        <v>0</v>
      </c>
      <c r="AI24" s="43"/>
      <c r="AJ24" s="43"/>
      <c r="AK24" s="42">
        <f t="shared" si="31"/>
        <v>0</v>
      </c>
      <c r="AL24" s="43"/>
      <c r="AM24" s="43"/>
      <c r="AN24" s="47"/>
    </row>
    <row r="25" ht="22.8" customHeight="1" spans="2:40">
      <c r="B25" s="40">
        <v>302</v>
      </c>
      <c r="C25" s="45" t="s">
        <v>88</v>
      </c>
      <c r="D25" s="41">
        <v>158101</v>
      </c>
      <c r="E25" s="41" t="s">
        <v>177</v>
      </c>
      <c r="F25" s="42">
        <f t="shared" si="18"/>
        <v>0.6</v>
      </c>
      <c r="G25" s="42">
        <f t="shared" si="19"/>
        <v>0.4</v>
      </c>
      <c r="H25" s="42">
        <f t="shared" si="20"/>
        <v>0.4</v>
      </c>
      <c r="I25" s="43">
        <v>0.4</v>
      </c>
      <c r="J25" s="43"/>
      <c r="K25" s="42">
        <f t="shared" si="21"/>
        <v>0</v>
      </c>
      <c r="L25" s="43"/>
      <c r="M25" s="43"/>
      <c r="N25" s="42">
        <f t="shared" si="22"/>
        <v>0</v>
      </c>
      <c r="O25" s="43"/>
      <c r="P25" s="43"/>
      <c r="Q25" s="42">
        <f t="shared" si="23"/>
        <v>0</v>
      </c>
      <c r="R25" s="42">
        <f t="shared" si="24"/>
        <v>0</v>
      </c>
      <c r="S25" s="43"/>
      <c r="T25" s="43"/>
      <c r="U25" s="42">
        <f t="shared" si="25"/>
        <v>0</v>
      </c>
      <c r="V25" s="43"/>
      <c r="W25" s="43"/>
      <c r="X25" s="42">
        <f t="shared" si="26"/>
        <v>0</v>
      </c>
      <c r="Y25" s="43"/>
      <c r="Z25" s="43"/>
      <c r="AA25" s="42">
        <f t="shared" si="27"/>
        <v>0.2</v>
      </c>
      <c r="AB25" s="42">
        <f t="shared" si="28"/>
        <v>0.2</v>
      </c>
      <c r="AC25" s="43">
        <v>0.2</v>
      </c>
      <c r="AD25" s="43"/>
      <c r="AE25" s="42">
        <f t="shared" si="29"/>
        <v>0</v>
      </c>
      <c r="AF25" s="43"/>
      <c r="AG25" s="43"/>
      <c r="AH25" s="42">
        <f t="shared" si="30"/>
        <v>0</v>
      </c>
      <c r="AI25" s="43"/>
      <c r="AJ25" s="43"/>
      <c r="AK25" s="42">
        <f t="shared" si="31"/>
        <v>0</v>
      </c>
      <c r="AL25" s="43"/>
      <c r="AM25" s="43"/>
      <c r="AN25" s="47"/>
    </row>
    <row r="26" ht="22.8" customHeight="1" spans="2:40">
      <c r="B26" s="40">
        <v>302</v>
      </c>
      <c r="C26" s="45" t="s">
        <v>98</v>
      </c>
      <c r="D26" s="41">
        <v>158101</v>
      </c>
      <c r="E26" s="41" t="s">
        <v>178</v>
      </c>
      <c r="F26" s="42">
        <f t="shared" ref="F26:F29" si="33">G26+Q26+AA26</f>
        <v>1.7</v>
      </c>
      <c r="G26" s="42">
        <f t="shared" ref="G26:G29" si="34">H26+K26+N26</f>
        <v>0.8</v>
      </c>
      <c r="H26" s="42">
        <f t="shared" ref="H26:H29" si="35">I26+J26</f>
        <v>0.8</v>
      </c>
      <c r="I26" s="43">
        <v>0.8</v>
      </c>
      <c r="J26" s="43"/>
      <c r="K26" s="42">
        <f t="shared" ref="K26:K29" si="36">L26+M26</f>
        <v>0</v>
      </c>
      <c r="L26" s="43"/>
      <c r="M26" s="43"/>
      <c r="N26" s="42">
        <f t="shared" ref="N26:N29" si="37">O26+P26</f>
        <v>0</v>
      </c>
      <c r="O26" s="43"/>
      <c r="P26" s="43"/>
      <c r="Q26" s="42">
        <f t="shared" ref="Q26:Q29" si="38">R26+U26+X26</f>
        <v>0</v>
      </c>
      <c r="R26" s="42">
        <f t="shared" ref="R26:R29" si="39">S26+T26</f>
        <v>0</v>
      </c>
      <c r="S26" s="43"/>
      <c r="T26" s="43"/>
      <c r="U26" s="42">
        <f t="shared" ref="U26:U29" si="40">V26+W26</f>
        <v>0</v>
      </c>
      <c r="V26" s="43"/>
      <c r="W26" s="43"/>
      <c r="X26" s="42">
        <f t="shared" ref="X26:X29" si="41">Y26+Z26</f>
        <v>0</v>
      </c>
      <c r="Y26" s="43"/>
      <c r="Z26" s="43"/>
      <c r="AA26" s="42">
        <f t="shared" ref="AA26:AA29" si="42">AB26+AE26+AH26+AK26</f>
        <v>0.9</v>
      </c>
      <c r="AB26" s="42">
        <f t="shared" ref="AB26:AB29" si="43">AC26+AD26</f>
        <v>0.9</v>
      </c>
      <c r="AC26" s="43">
        <v>0.9</v>
      </c>
      <c r="AD26" s="43"/>
      <c r="AE26" s="42">
        <f t="shared" ref="AE26:AE29" si="44">AF26+AG26</f>
        <v>0</v>
      </c>
      <c r="AF26" s="43"/>
      <c r="AG26" s="43"/>
      <c r="AH26" s="42">
        <f t="shared" ref="AH26:AH29" si="45">AI26+AJ26</f>
        <v>0</v>
      </c>
      <c r="AI26" s="43"/>
      <c r="AJ26" s="43"/>
      <c r="AK26" s="42">
        <f t="shared" ref="AK26:AK29" si="46">AL26+AM26</f>
        <v>0</v>
      </c>
      <c r="AL26" s="43"/>
      <c r="AM26" s="43"/>
      <c r="AN26" s="47"/>
    </row>
    <row r="27" ht="22.8" customHeight="1" spans="2:40">
      <c r="B27" s="40">
        <v>302</v>
      </c>
      <c r="C27" s="45" t="s">
        <v>179</v>
      </c>
      <c r="D27" s="41">
        <v>158101</v>
      </c>
      <c r="E27" s="41" t="s">
        <v>180</v>
      </c>
      <c r="F27" s="42">
        <f t="shared" si="33"/>
        <v>18.38</v>
      </c>
      <c r="G27" s="42">
        <f t="shared" si="34"/>
        <v>10</v>
      </c>
      <c r="H27" s="42">
        <f t="shared" si="35"/>
        <v>10</v>
      </c>
      <c r="I27" s="43">
        <v>10</v>
      </c>
      <c r="J27" s="43"/>
      <c r="K27" s="42">
        <f t="shared" si="36"/>
        <v>0</v>
      </c>
      <c r="L27" s="43"/>
      <c r="M27" s="43"/>
      <c r="N27" s="42">
        <f t="shared" si="37"/>
        <v>0</v>
      </c>
      <c r="O27" s="43"/>
      <c r="P27" s="43"/>
      <c r="Q27" s="42">
        <f t="shared" si="38"/>
        <v>0</v>
      </c>
      <c r="R27" s="42">
        <f t="shared" si="39"/>
        <v>0</v>
      </c>
      <c r="S27" s="43"/>
      <c r="T27" s="43"/>
      <c r="U27" s="42">
        <f t="shared" si="40"/>
        <v>0</v>
      </c>
      <c r="V27" s="43"/>
      <c r="W27" s="43"/>
      <c r="X27" s="42">
        <f t="shared" si="41"/>
        <v>0</v>
      </c>
      <c r="Y27" s="43"/>
      <c r="Z27" s="43"/>
      <c r="AA27" s="42">
        <f t="shared" si="42"/>
        <v>8.38</v>
      </c>
      <c r="AB27" s="42">
        <f t="shared" si="43"/>
        <v>8.38</v>
      </c>
      <c r="AC27" s="43">
        <v>8.38</v>
      </c>
      <c r="AD27" s="43"/>
      <c r="AE27" s="42">
        <f t="shared" si="44"/>
        <v>0</v>
      </c>
      <c r="AF27" s="43"/>
      <c r="AG27" s="43"/>
      <c r="AH27" s="42">
        <f t="shared" si="45"/>
        <v>0</v>
      </c>
      <c r="AI27" s="43"/>
      <c r="AJ27" s="43"/>
      <c r="AK27" s="42">
        <f t="shared" si="46"/>
        <v>0</v>
      </c>
      <c r="AL27" s="43"/>
      <c r="AM27" s="43"/>
      <c r="AN27" s="47"/>
    </row>
    <row r="28" ht="22.8" customHeight="1" spans="2:40">
      <c r="B28" s="40">
        <v>302</v>
      </c>
      <c r="C28" s="45" t="s">
        <v>165</v>
      </c>
      <c r="D28" s="41">
        <v>158101</v>
      </c>
      <c r="E28" s="41" t="s">
        <v>181</v>
      </c>
      <c r="F28" s="42">
        <f t="shared" si="33"/>
        <v>20.34</v>
      </c>
      <c r="G28" s="42">
        <f t="shared" si="34"/>
        <v>13</v>
      </c>
      <c r="H28" s="42">
        <f t="shared" si="35"/>
        <v>13</v>
      </c>
      <c r="I28" s="43">
        <v>13</v>
      </c>
      <c r="J28" s="43"/>
      <c r="K28" s="42">
        <f t="shared" si="36"/>
        <v>0</v>
      </c>
      <c r="L28" s="43"/>
      <c r="M28" s="43"/>
      <c r="N28" s="42">
        <f t="shared" si="37"/>
        <v>0</v>
      </c>
      <c r="O28" s="43"/>
      <c r="P28" s="43"/>
      <c r="Q28" s="42">
        <f t="shared" si="38"/>
        <v>0</v>
      </c>
      <c r="R28" s="42">
        <f t="shared" si="39"/>
        <v>0</v>
      </c>
      <c r="S28" s="43"/>
      <c r="T28" s="43"/>
      <c r="U28" s="42">
        <f t="shared" si="40"/>
        <v>0</v>
      </c>
      <c r="V28" s="43"/>
      <c r="W28" s="43"/>
      <c r="X28" s="42">
        <f t="shared" si="41"/>
        <v>0</v>
      </c>
      <c r="Y28" s="43"/>
      <c r="Z28" s="43"/>
      <c r="AA28" s="42">
        <f t="shared" si="42"/>
        <v>7.34</v>
      </c>
      <c r="AB28" s="42">
        <f t="shared" si="43"/>
        <v>7.34</v>
      </c>
      <c r="AC28" s="43">
        <v>7.34</v>
      </c>
      <c r="AD28" s="43"/>
      <c r="AE28" s="42">
        <f t="shared" si="44"/>
        <v>0</v>
      </c>
      <c r="AF28" s="43"/>
      <c r="AG28" s="43"/>
      <c r="AH28" s="42">
        <f t="shared" si="45"/>
        <v>0</v>
      </c>
      <c r="AI28" s="43"/>
      <c r="AJ28" s="43"/>
      <c r="AK28" s="42">
        <f t="shared" si="46"/>
        <v>0</v>
      </c>
      <c r="AL28" s="43"/>
      <c r="AM28" s="43"/>
      <c r="AN28" s="47"/>
    </row>
    <row r="29" ht="22.8" customHeight="1" spans="2:40">
      <c r="B29" s="40">
        <v>302</v>
      </c>
      <c r="C29" s="45" t="s">
        <v>182</v>
      </c>
      <c r="D29" s="41">
        <v>158101</v>
      </c>
      <c r="E29" s="41" t="s">
        <v>183</v>
      </c>
      <c r="F29" s="42">
        <f t="shared" si="33"/>
        <v>4.04</v>
      </c>
      <c r="G29" s="42">
        <f t="shared" si="34"/>
        <v>2</v>
      </c>
      <c r="H29" s="42">
        <f t="shared" si="35"/>
        <v>2</v>
      </c>
      <c r="I29" s="43">
        <v>2</v>
      </c>
      <c r="J29" s="43"/>
      <c r="K29" s="42">
        <f t="shared" si="36"/>
        <v>0</v>
      </c>
      <c r="L29" s="43"/>
      <c r="M29" s="43"/>
      <c r="N29" s="42">
        <f t="shared" si="37"/>
        <v>0</v>
      </c>
      <c r="O29" s="43"/>
      <c r="P29" s="43"/>
      <c r="Q29" s="42">
        <f t="shared" si="38"/>
        <v>0</v>
      </c>
      <c r="R29" s="42">
        <f t="shared" si="39"/>
        <v>0</v>
      </c>
      <c r="S29" s="43"/>
      <c r="T29" s="43"/>
      <c r="U29" s="42">
        <f t="shared" si="40"/>
        <v>0</v>
      </c>
      <c r="V29" s="43"/>
      <c r="W29" s="43"/>
      <c r="X29" s="42">
        <f t="shared" si="41"/>
        <v>0</v>
      </c>
      <c r="Y29" s="43"/>
      <c r="Z29" s="43"/>
      <c r="AA29" s="42">
        <f t="shared" si="42"/>
        <v>2.04</v>
      </c>
      <c r="AB29" s="42">
        <f t="shared" si="43"/>
        <v>2.04</v>
      </c>
      <c r="AC29" s="43">
        <v>2.04</v>
      </c>
      <c r="AD29" s="43"/>
      <c r="AE29" s="42">
        <f t="shared" si="44"/>
        <v>0</v>
      </c>
      <c r="AF29" s="43"/>
      <c r="AG29" s="43"/>
      <c r="AH29" s="42">
        <f t="shared" si="45"/>
        <v>0</v>
      </c>
      <c r="AI29" s="43"/>
      <c r="AJ29" s="43"/>
      <c r="AK29" s="42">
        <f t="shared" si="46"/>
        <v>0</v>
      </c>
      <c r="AL29" s="43"/>
      <c r="AM29" s="43"/>
      <c r="AN29" s="47"/>
    </row>
    <row r="30" ht="22.8" customHeight="1" spans="2:40">
      <c r="B30" s="40">
        <v>302</v>
      </c>
      <c r="C30" s="40">
        <v>11</v>
      </c>
      <c r="D30" s="41">
        <v>158101</v>
      </c>
      <c r="E30" s="41" t="s">
        <v>184</v>
      </c>
      <c r="F30" s="42">
        <f t="shared" ref="F30:F35" si="47">G30+Q30+AA30</f>
        <v>66</v>
      </c>
      <c r="G30" s="42">
        <f t="shared" ref="G30:G35" si="48">H30+K30+N30</f>
        <v>65.5</v>
      </c>
      <c r="H30" s="42">
        <f t="shared" ref="H30:H35" si="49">I30+J30</f>
        <v>65.5</v>
      </c>
      <c r="I30" s="43">
        <v>65.5</v>
      </c>
      <c r="J30" s="43"/>
      <c r="K30" s="42">
        <f t="shared" ref="K30:K35" si="50">L30+M30</f>
        <v>0</v>
      </c>
      <c r="L30" s="43"/>
      <c r="M30" s="43"/>
      <c r="N30" s="42">
        <f t="shared" ref="N30:N35" si="51">O30+P30</f>
        <v>0</v>
      </c>
      <c r="O30" s="43"/>
      <c r="P30" s="43"/>
      <c r="Q30" s="42">
        <f t="shared" ref="Q30:Q35" si="52">R30+U30+X30</f>
        <v>0</v>
      </c>
      <c r="R30" s="42">
        <f t="shared" ref="R30:R35" si="53">S30+T30</f>
        <v>0</v>
      </c>
      <c r="S30" s="43"/>
      <c r="T30" s="43"/>
      <c r="U30" s="42">
        <f t="shared" ref="U30:U35" si="54">V30+W30</f>
        <v>0</v>
      </c>
      <c r="V30" s="43"/>
      <c r="W30" s="43"/>
      <c r="X30" s="42">
        <f t="shared" ref="X30:X35" si="55">Y30+Z30</f>
        <v>0</v>
      </c>
      <c r="Y30" s="43"/>
      <c r="Z30" s="43"/>
      <c r="AA30" s="42">
        <f t="shared" ref="AA30:AA35" si="56">AB30+AE30+AH30+AK30</f>
        <v>0.5</v>
      </c>
      <c r="AB30" s="42">
        <f t="shared" ref="AB30:AB35" si="57">AC30+AD30</f>
        <v>0.5</v>
      </c>
      <c r="AC30" s="43">
        <v>0.5</v>
      </c>
      <c r="AD30" s="43"/>
      <c r="AE30" s="42">
        <f t="shared" ref="AE30:AE35" si="58">AF30+AG30</f>
        <v>0</v>
      </c>
      <c r="AF30" s="43"/>
      <c r="AG30" s="43"/>
      <c r="AH30" s="42">
        <f t="shared" ref="AH30:AH35" si="59">AI30+AJ30</f>
        <v>0</v>
      </c>
      <c r="AI30" s="43"/>
      <c r="AJ30" s="43"/>
      <c r="AK30" s="42">
        <f t="shared" ref="AK30:AK35" si="60">AL30+AM30</f>
        <v>0</v>
      </c>
      <c r="AL30" s="43"/>
      <c r="AM30" s="43"/>
      <c r="AN30" s="47"/>
    </row>
    <row r="31" ht="22.8" customHeight="1" spans="2:40">
      <c r="B31" s="40">
        <v>302</v>
      </c>
      <c r="C31" s="40">
        <v>15</v>
      </c>
      <c r="D31" s="41">
        <v>158101</v>
      </c>
      <c r="E31" s="41" t="s">
        <v>185</v>
      </c>
      <c r="F31" s="42">
        <f t="shared" si="47"/>
        <v>1</v>
      </c>
      <c r="G31" s="42">
        <f t="shared" si="48"/>
        <v>1</v>
      </c>
      <c r="H31" s="42">
        <f t="shared" si="49"/>
        <v>1</v>
      </c>
      <c r="I31" s="43">
        <v>1</v>
      </c>
      <c r="J31" s="43"/>
      <c r="K31" s="42">
        <f t="shared" si="50"/>
        <v>0</v>
      </c>
      <c r="L31" s="43"/>
      <c r="M31" s="43"/>
      <c r="N31" s="42">
        <f t="shared" si="51"/>
        <v>0</v>
      </c>
      <c r="O31" s="43"/>
      <c r="P31" s="43"/>
      <c r="Q31" s="42">
        <f t="shared" si="52"/>
        <v>0</v>
      </c>
      <c r="R31" s="42">
        <f t="shared" si="53"/>
        <v>0</v>
      </c>
      <c r="S31" s="43"/>
      <c r="T31" s="43"/>
      <c r="U31" s="42">
        <f t="shared" si="54"/>
        <v>0</v>
      </c>
      <c r="V31" s="43"/>
      <c r="W31" s="43"/>
      <c r="X31" s="42">
        <f t="shared" si="55"/>
        <v>0</v>
      </c>
      <c r="Y31" s="43"/>
      <c r="Z31" s="43"/>
      <c r="AA31" s="42">
        <f t="shared" si="56"/>
        <v>0</v>
      </c>
      <c r="AB31" s="42">
        <f t="shared" si="57"/>
        <v>0</v>
      </c>
      <c r="AC31" s="43"/>
      <c r="AD31" s="43"/>
      <c r="AE31" s="42">
        <f t="shared" si="58"/>
        <v>0</v>
      </c>
      <c r="AF31" s="43"/>
      <c r="AG31" s="43"/>
      <c r="AH31" s="42">
        <f t="shared" si="59"/>
        <v>0</v>
      </c>
      <c r="AI31" s="43"/>
      <c r="AJ31" s="43"/>
      <c r="AK31" s="42">
        <f t="shared" si="60"/>
        <v>0</v>
      </c>
      <c r="AL31" s="43"/>
      <c r="AM31" s="43"/>
      <c r="AN31" s="47"/>
    </row>
    <row r="32" ht="22.8" customHeight="1" spans="2:40">
      <c r="B32" s="40">
        <v>302</v>
      </c>
      <c r="C32" s="40">
        <v>16</v>
      </c>
      <c r="D32" s="41">
        <v>158101</v>
      </c>
      <c r="E32" s="41" t="s">
        <v>186</v>
      </c>
      <c r="F32" s="42">
        <f t="shared" si="47"/>
        <v>5.5</v>
      </c>
      <c r="G32" s="42">
        <f t="shared" si="48"/>
        <v>4.5</v>
      </c>
      <c r="H32" s="42">
        <f t="shared" si="49"/>
        <v>4.5</v>
      </c>
      <c r="I32" s="43">
        <v>4.5</v>
      </c>
      <c r="J32" s="43"/>
      <c r="K32" s="42">
        <f t="shared" si="50"/>
        <v>0</v>
      </c>
      <c r="L32" s="43"/>
      <c r="M32" s="43"/>
      <c r="N32" s="42">
        <f t="shared" si="51"/>
        <v>0</v>
      </c>
      <c r="O32" s="43"/>
      <c r="P32" s="43"/>
      <c r="Q32" s="42">
        <f t="shared" si="52"/>
        <v>0</v>
      </c>
      <c r="R32" s="42">
        <f t="shared" si="53"/>
        <v>0</v>
      </c>
      <c r="S32" s="43"/>
      <c r="T32" s="43"/>
      <c r="U32" s="42">
        <f t="shared" si="54"/>
        <v>0</v>
      </c>
      <c r="V32" s="43"/>
      <c r="W32" s="43"/>
      <c r="X32" s="42">
        <f t="shared" si="55"/>
        <v>0</v>
      </c>
      <c r="Y32" s="43"/>
      <c r="Z32" s="43"/>
      <c r="AA32" s="42">
        <f t="shared" si="56"/>
        <v>1</v>
      </c>
      <c r="AB32" s="42">
        <f t="shared" si="57"/>
        <v>1</v>
      </c>
      <c r="AC32" s="43">
        <v>1</v>
      </c>
      <c r="AD32" s="43"/>
      <c r="AE32" s="42">
        <f t="shared" si="58"/>
        <v>0</v>
      </c>
      <c r="AF32" s="43"/>
      <c r="AG32" s="43"/>
      <c r="AH32" s="42">
        <f t="shared" si="59"/>
        <v>0</v>
      </c>
      <c r="AI32" s="43"/>
      <c r="AJ32" s="43"/>
      <c r="AK32" s="42">
        <f t="shared" si="60"/>
        <v>0</v>
      </c>
      <c r="AL32" s="43"/>
      <c r="AM32" s="43"/>
      <c r="AN32" s="47"/>
    </row>
    <row r="33" ht="22.8" customHeight="1" spans="2:40">
      <c r="B33" s="40">
        <v>302</v>
      </c>
      <c r="C33" s="40">
        <v>17</v>
      </c>
      <c r="D33" s="41">
        <v>158101</v>
      </c>
      <c r="E33" s="41" t="s">
        <v>187</v>
      </c>
      <c r="F33" s="42">
        <f t="shared" si="47"/>
        <v>10.7</v>
      </c>
      <c r="G33" s="42">
        <f t="shared" si="48"/>
        <v>10.7</v>
      </c>
      <c r="H33" s="42">
        <f t="shared" si="49"/>
        <v>10.7</v>
      </c>
      <c r="I33" s="43">
        <v>10.7</v>
      </c>
      <c r="J33" s="43"/>
      <c r="K33" s="42">
        <f t="shared" si="50"/>
        <v>0</v>
      </c>
      <c r="L33" s="43"/>
      <c r="M33" s="43"/>
      <c r="N33" s="42">
        <f t="shared" si="51"/>
        <v>0</v>
      </c>
      <c r="O33" s="43"/>
      <c r="P33" s="43"/>
      <c r="Q33" s="42">
        <f t="shared" si="52"/>
        <v>0</v>
      </c>
      <c r="R33" s="42">
        <f t="shared" si="53"/>
        <v>0</v>
      </c>
      <c r="S33" s="43"/>
      <c r="T33" s="43"/>
      <c r="U33" s="42">
        <f t="shared" si="54"/>
        <v>0</v>
      </c>
      <c r="V33" s="43"/>
      <c r="W33" s="43"/>
      <c r="X33" s="42">
        <f t="shared" si="55"/>
        <v>0</v>
      </c>
      <c r="Y33" s="43"/>
      <c r="Z33" s="43"/>
      <c r="AA33" s="42">
        <f t="shared" si="56"/>
        <v>0</v>
      </c>
      <c r="AB33" s="42">
        <f t="shared" si="57"/>
        <v>0</v>
      </c>
      <c r="AC33" s="43"/>
      <c r="AD33" s="43"/>
      <c r="AE33" s="42">
        <f t="shared" si="58"/>
        <v>0</v>
      </c>
      <c r="AF33" s="43"/>
      <c r="AG33" s="43"/>
      <c r="AH33" s="42">
        <f t="shared" si="59"/>
        <v>0</v>
      </c>
      <c r="AI33" s="43"/>
      <c r="AJ33" s="43"/>
      <c r="AK33" s="42">
        <f t="shared" si="60"/>
        <v>0</v>
      </c>
      <c r="AL33" s="43"/>
      <c r="AM33" s="43"/>
      <c r="AN33" s="47"/>
    </row>
    <row r="34" ht="22.8" customHeight="1" spans="2:40">
      <c r="B34" s="40">
        <v>302</v>
      </c>
      <c r="C34" s="40">
        <v>31</v>
      </c>
      <c r="D34" s="41">
        <v>158101</v>
      </c>
      <c r="E34" s="41" t="s">
        <v>188</v>
      </c>
      <c r="F34" s="42">
        <f t="shared" si="47"/>
        <v>80.69</v>
      </c>
      <c r="G34" s="42">
        <f t="shared" si="48"/>
        <v>62.3</v>
      </c>
      <c r="H34" s="42">
        <f t="shared" si="49"/>
        <v>62.3</v>
      </c>
      <c r="I34" s="43">
        <v>62.3</v>
      </c>
      <c r="J34" s="43"/>
      <c r="K34" s="42">
        <f t="shared" si="50"/>
        <v>0</v>
      </c>
      <c r="L34" s="43"/>
      <c r="M34" s="43"/>
      <c r="N34" s="42">
        <f t="shared" si="51"/>
        <v>0</v>
      </c>
      <c r="O34" s="43"/>
      <c r="P34" s="43"/>
      <c r="Q34" s="42">
        <f t="shared" si="52"/>
        <v>0</v>
      </c>
      <c r="R34" s="42">
        <f t="shared" si="53"/>
        <v>0</v>
      </c>
      <c r="S34" s="43"/>
      <c r="T34" s="43"/>
      <c r="U34" s="42">
        <f t="shared" si="54"/>
        <v>0</v>
      </c>
      <c r="V34" s="43"/>
      <c r="W34" s="43"/>
      <c r="X34" s="42">
        <f t="shared" si="55"/>
        <v>0</v>
      </c>
      <c r="Y34" s="43"/>
      <c r="Z34" s="43"/>
      <c r="AA34" s="42">
        <f t="shared" si="56"/>
        <v>18.39</v>
      </c>
      <c r="AB34" s="42">
        <f t="shared" si="57"/>
        <v>18.39</v>
      </c>
      <c r="AC34" s="43">
        <v>18.39</v>
      </c>
      <c r="AD34" s="43"/>
      <c r="AE34" s="42">
        <f t="shared" si="58"/>
        <v>0</v>
      </c>
      <c r="AF34" s="43"/>
      <c r="AG34" s="43"/>
      <c r="AH34" s="42">
        <f t="shared" si="59"/>
        <v>0</v>
      </c>
      <c r="AI34" s="43"/>
      <c r="AJ34" s="43"/>
      <c r="AK34" s="42">
        <f t="shared" si="60"/>
        <v>0</v>
      </c>
      <c r="AL34" s="43"/>
      <c r="AM34" s="43"/>
      <c r="AN34" s="47"/>
    </row>
    <row r="35" ht="22.8" customHeight="1" spans="2:40">
      <c r="B35" s="40">
        <v>302</v>
      </c>
      <c r="C35" s="40">
        <v>26</v>
      </c>
      <c r="D35" s="41">
        <v>158101</v>
      </c>
      <c r="E35" s="41" t="s">
        <v>189</v>
      </c>
      <c r="F35" s="42">
        <f t="shared" si="47"/>
        <v>2.5</v>
      </c>
      <c r="G35" s="42">
        <f t="shared" si="48"/>
        <v>1</v>
      </c>
      <c r="H35" s="42">
        <f t="shared" si="49"/>
        <v>1</v>
      </c>
      <c r="I35" s="43">
        <v>1</v>
      </c>
      <c r="J35" s="43"/>
      <c r="K35" s="42">
        <f t="shared" si="50"/>
        <v>0</v>
      </c>
      <c r="L35" s="43"/>
      <c r="M35" s="43"/>
      <c r="N35" s="42">
        <f t="shared" si="51"/>
        <v>0</v>
      </c>
      <c r="O35" s="43"/>
      <c r="P35" s="43"/>
      <c r="Q35" s="42">
        <f t="shared" si="52"/>
        <v>0</v>
      </c>
      <c r="R35" s="42">
        <f t="shared" si="53"/>
        <v>0</v>
      </c>
      <c r="S35" s="43"/>
      <c r="T35" s="43"/>
      <c r="U35" s="42">
        <f t="shared" si="54"/>
        <v>0</v>
      </c>
      <c r="V35" s="43"/>
      <c r="W35" s="43"/>
      <c r="X35" s="42">
        <f t="shared" si="55"/>
        <v>0</v>
      </c>
      <c r="Y35" s="43"/>
      <c r="Z35" s="43"/>
      <c r="AA35" s="42">
        <f t="shared" si="56"/>
        <v>1.5</v>
      </c>
      <c r="AB35" s="42">
        <f t="shared" si="57"/>
        <v>1.5</v>
      </c>
      <c r="AC35" s="43">
        <v>1.5</v>
      </c>
      <c r="AD35" s="43"/>
      <c r="AE35" s="42">
        <f t="shared" si="58"/>
        <v>0</v>
      </c>
      <c r="AF35" s="43"/>
      <c r="AG35" s="43"/>
      <c r="AH35" s="42">
        <f t="shared" si="59"/>
        <v>0</v>
      </c>
      <c r="AI35" s="43"/>
      <c r="AJ35" s="43"/>
      <c r="AK35" s="42">
        <f t="shared" si="60"/>
        <v>0</v>
      </c>
      <c r="AL35" s="43"/>
      <c r="AM35" s="43"/>
      <c r="AN35" s="47"/>
    </row>
    <row r="36" ht="22.8" customHeight="1" spans="2:40">
      <c r="B36" s="40">
        <v>302</v>
      </c>
      <c r="C36" s="40">
        <v>28</v>
      </c>
      <c r="D36" s="41">
        <v>158101</v>
      </c>
      <c r="E36" s="41" t="s">
        <v>190</v>
      </c>
      <c r="F36" s="42">
        <f t="shared" ref="F36:F50" si="61">G36+Q36+AA36</f>
        <v>10.78</v>
      </c>
      <c r="G36" s="42">
        <f t="shared" ref="G36:G50" si="62">H36+K36+N36</f>
        <v>8.52</v>
      </c>
      <c r="H36" s="42">
        <f t="shared" ref="H36:H50" si="63">I36+J36</f>
        <v>8.52</v>
      </c>
      <c r="I36" s="43">
        <v>8.52</v>
      </c>
      <c r="J36" s="43"/>
      <c r="K36" s="42">
        <f t="shared" ref="K36:K50" si="64">L36+M36</f>
        <v>0</v>
      </c>
      <c r="L36" s="43"/>
      <c r="M36" s="43"/>
      <c r="N36" s="42">
        <f t="shared" ref="N36:N50" si="65">O36+P36</f>
        <v>0</v>
      </c>
      <c r="O36" s="43"/>
      <c r="P36" s="43"/>
      <c r="Q36" s="42">
        <f t="shared" ref="Q36:Q50" si="66">R36+U36+X36</f>
        <v>0</v>
      </c>
      <c r="R36" s="42">
        <f t="shared" ref="R36:R50" si="67">S36+T36</f>
        <v>0</v>
      </c>
      <c r="S36" s="43"/>
      <c r="T36" s="43"/>
      <c r="U36" s="42">
        <f t="shared" ref="U36:U50" si="68">V36+W36</f>
        <v>0</v>
      </c>
      <c r="V36" s="43"/>
      <c r="W36" s="43"/>
      <c r="X36" s="42">
        <f t="shared" ref="X36:X50" si="69">Y36+Z36</f>
        <v>0</v>
      </c>
      <c r="Y36" s="43"/>
      <c r="Z36" s="43"/>
      <c r="AA36" s="42">
        <f t="shared" ref="AA36:AA50" si="70">AB36+AE36+AH36+AK36</f>
        <v>2.26</v>
      </c>
      <c r="AB36" s="42">
        <f t="shared" ref="AB36:AB50" si="71">AC36+AD36</f>
        <v>2.26</v>
      </c>
      <c r="AC36" s="43">
        <v>2.26</v>
      </c>
      <c r="AD36" s="43"/>
      <c r="AE36" s="42">
        <f t="shared" ref="AE36:AE50" si="72">AF36+AG36</f>
        <v>0</v>
      </c>
      <c r="AF36" s="43"/>
      <c r="AG36" s="43"/>
      <c r="AH36" s="42">
        <f t="shared" ref="AH36:AH50" si="73">AI36+AJ36</f>
        <v>0</v>
      </c>
      <c r="AI36" s="43"/>
      <c r="AJ36" s="43"/>
      <c r="AK36" s="42">
        <f t="shared" ref="AK36:AK51" si="74">AL36+AM36</f>
        <v>0</v>
      </c>
      <c r="AL36" s="43"/>
      <c r="AM36" s="43"/>
      <c r="AN36" s="47"/>
    </row>
    <row r="37" ht="22.8" customHeight="1" spans="2:40">
      <c r="B37" s="40">
        <v>302</v>
      </c>
      <c r="C37" s="40">
        <v>29</v>
      </c>
      <c r="D37" s="41">
        <v>158101</v>
      </c>
      <c r="E37" s="41" t="s">
        <v>191</v>
      </c>
      <c r="F37" s="42">
        <f t="shared" si="61"/>
        <v>21.24</v>
      </c>
      <c r="G37" s="42">
        <f t="shared" si="62"/>
        <v>10.64</v>
      </c>
      <c r="H37" s="42">
        <f t="shared" si="63"/>
        <v>10.64</v>
      </c>
      <c r="I37" s="43">
        <v>10.64</v>
      </c>
      <c r="J37" s="43"/>
      <c r="K37" s="42">
        <f t="shared" si="64"/>
        <v>0</v>
      </c>
      <c r="L37" s="43"/>
      <c r="M37" s="43"/>
      <c r="N37" s="42">
        <f t="shared" si="65"/>
        <v>0</v>
      </c>
      <c r="O37" s="43"/>
      <c r="P37" s="43"/>
      <c r="Q37" s="42">
        <f t="shared" si="66"/>
        <v>0</v>
      </c>
      <c r="R37" s="42">
        <f t="shared" si="67"/>
        <v>0</v>
      </c>
      <c r="S37" s="43"/>
      <c r="T37" s="43"/>
      <c r="U37" s="42">
        <f t="shared" si="68"/>
        <v>0</v>
      </c>
      <c r="V37" s="43"/>
      <c r="W37" s="43"/>
      <c r="X37" s="42">
        <f t="shared" si="69"/>
        <v>0</v>
      </c>
      <c r="Y37" s="43"/>
      <c r="Z37" s="43"/>
      <c r="AA37" s="42">
        <f t="shared" si="70"/>
        <v>10.6</v>
      </c>
      <c r="AB37" s="42">
        <f t="shared" si="71"/>
        <v>10.6</v>
      </c>
      <c r="AC37" s="43">
        <v>10.6</v>
      </c>
      <c r="AD37" s="43"/>
      <c r="AE37" s="42">
        <f t="shared" si="72"/>
        <v>0</v>
      </c>
      <c r="AF37" s="43"/>
      <c r="AG37" s="43"/>
      <c r="AH37" s="42">
        <f t="shared" si="73"/>
        <v>0</v>
      </c>
      <c r="AI37" s="43"/>
      <c r="AJ37" s="43"/>
      <c r="AK37" s="42">
        <f t="shared" si="74"/>
        <v>0</v>
      </c>
      <c r="AL37" s="43"/>
      <c r="AM37" s="43"/>
      <c r="AN37" s="47"/>
    </row>
    <row r="38" ht="22.8" customHeight="1" spans="2:40">
      <c r="B38" s="40">
        <v>302</v>
      </c>
      <c r="C38" s="40">
        <v>39</v>
      </c>
      <c r="D38" s="41">
        <v>158101</v>
      </c>
      <c r="E38" s="41" t="s">
        <v>192</v>
      </c>
      <c r="F38" s="42">
        <f t="shared" si="61"/>
        <v>87.83</v>
      </c>
      <c r="G38" s="42">
        <f t="shared" si="62"/>
        <v>85.93</v>
      </c>
      <c r="H38" s="42">
        <f t="shared" si="63"/>
        <v>85.93</v>
      </c>
      <c r="I38" s="42">
        <v>85.93</v>
      </c>
      <c r="J38" s="42">
        <f t="shared" ref="G38:AM38" si="75">J39</f>
        <v>0</v>
      </c>
      <c r="K38" s="42">
        <f t="shared" si="64"/>
        <v>0</v>
      </c>
      <c r="L38" s="42">
        <f t="shared" si="75"/>
        <v>0</v>
      </c>
      <c r="M38" s="42">
        <f t="shared" si="75"/>
        <v>0</v>
      </c>
      <c r="N38" s="42">
        <f t="shared" si="65"/>
        <v>0</v>
      </c>
      <c r="O38" s="42">
        <f t="shared" si="75"/>
        <v>0</v>
      </c>
      <c r="P38" s="42">
        <f t="shared" si="75"/>
        <v>0</v>
      </c>
      <c r="Q38" s="42">
        <f t="shared" si="66"/>
        <v>0</v>
      </c>
      <c r="R38" s="42">
        <f t="shared" si="67"/>
        <v>0</v>
      </c>
      <c r="S38" s="42">
        <f t="shared" si="75"/>
        <v>0</v>
      </c>
      <c r="T38" s="42">
        <f t="shared" si="75"/>
        <v>0</v>
      </c>
      <c r="U38" s="42">
        <f t="shared" si="68"/>
        <v>0</v>
      </c>
      <c r="V38" s="42">
        <f t="shared" si="75"/>
        <v>0</v>
      </c>
      <c r="W38" s="42">
        <f t="shared" si="75"/>
        <v>0</v>
      </c>
      <c r="X38" s="42">
        <f t="shared" si="69"/>
        <v>0</v>
      </c>
      <c r="Y38" s="42">
        <f t="shared" si="75"/>
        <v>0</v>
      </c>
      <c r="Z38" s="42">
        <f t="shared" si="75"/>
        <v>0</v>
      </c>
      <c r="AA38" s="42">
        <f t="shared" si="70"/>
        <v>1.9</v>
      </c>
      <c r="AB38" s="42">
        <f t="shared" si="71"/>
        <v>1.9</v>
      </c>
      <c r="AC38" s="42">
        <f t="shared" si="75"/>
        <v>1.9</v>
      </c>
      <c r="AD38" s="42">
        <f t="shared" si="75"/>
        <v>0</v>
      </c>
      <c r="AE38" s="42">
        <f t="shared" si="72"/>
        <v>0</v>
      </c>
      <c r="AF38" s="42">
        <f t="shared" si="75"/>
        <v>0</v>
      </c>
      <c r="AG38" s="42">
        <f t="shared" si="75"/>
        <v>0</v>
      </c>
      <c r="AH38" s="42">
        <f t="shared" si="73"/>
        <v>0</v>
      </c>
      <c r="AI38" s="42">
        <f t="shared" si="75"/>
        <v>0</v>
      </c>
      <c r="AJ38" s="42">
        <f t="shared" si="75"/>
        <v>0</v>
      </c>
      <c r="AK38" s="42">
        <f t="shared" si="74"/>
        <v>0</v>
      </c>
      <c r="AL38" s="42"/>
      <c r="AM38" s="42"/>
      <c r="AN38" s="47"/>
    </row>
    <row r="39" ht="22.8" customHeight="1" spans="1:40">
      <c r="A39" s="6"/>
      <c r="B39" s="40">
        <v>302</v>
      </c>
      <c r="C39" s="40" t="s">
        <v>193</v>
      </c>
      <c r="D39" s="41">
        <v>158101</v>
      </c>
      <c r="E39" s="41" t="s">
        <v>194</v>
      </c>
      <c r="F39" s="42">
        <f t="shared" si="61"/>
        <v>87.83</v>
      </c>
      <c r="G39" s="42">
        <f t="shared" si="62"/>
        <v>85.93</v>
      </c>
      <c r="H39" s="42">
        <f t="shared" si="63"/>
        <v>85.93</v>
      </c>
      <c r="I39" s="42">
        <v>85.93</v>
      </c>
      <c r="J39" s="43"/>
      <c r="K39" s="42">
        <f t="shared" si="64"/>
        <v>0</v>
      </c>
      <c r="L39" s="43"/>
      <c r="M39" s="43"/>
      <c r="N39" s="42">
        <f t="shared" si="65"/>
        <v>0</v>
      </c>
      <c r="O39" s="43"/>
      <c r="P39" s="43"/>
      <c r="Q39" s="42">
        <f t="shared" si="66"/>
        <v>0</v>
      </c>
      <c r="R39" s="42">
        <f t="shared" si="67"/>
        <v>0</v>
      </c>
      <c r="S39" s="43"/>
      <c r="T39" s="43"/>
      <c r="U39" s="42">
        <f t="shared" si="68"/>
        <v>0</v>
      </c>
      <c r="V39" s="43"/>
      <c r="W39" s="43"/>
      <c r="X39" s="42">
        <f t="shared" si="69"/>
        <v>0</v>
      </c>
      <c r="Y39" s="43"/>
      <c r="Z39" s="43"/>
      <c r="AA39" s="42">
        <f t="shared" si="70"/>
        <v>1.9</v>
      </c>
      <c r="AB39" s="42">
        <f t="shared" si="71"/>
        <v>1.9</v>
      </c>
      <c r="AC39" s="43">
        <v>1.9</v>
      </c>
      <c r="AD39" s="43"/>
      <c r="AE39" s="42">
        <f t="shared" si="72"/>
        <v>0</v>
      </c>
      <c r="AF39" s="43"/>
      <c r="AG39" s="43"/>
      <c r="AH39" s="42">
        <f t="shared" si="73"/>
        <v>0</v>
      </c>
      <c r="AI39" s="43"/>
      <c r="AJ39" s="43"/>
      <c r="AK39" s="42">
        <f t="shared" si="74"/>
        <v>0</v>
      </c>
      <c r="AL39" s="43"/>
      <c r="AM39" s="43"/>
      <c r="AN39" s="47"/>
    </row>
    <row r="40" ht="22.8" customHeight="1" spans="2:40">
      <c r="B40" s="40">
        <v>302</v>
      </c>
      <c r="C40" s="40">
        <v>99</v>
      </c>
      <c r="D40" s="41">
        <v>158101</v>
      </c>
      <c r="E40" s="41" t="s">
        <v>195</v>
      </c>
      <c r="F40" s="42">
        <f t="shared" si="61"/>
        <v>129.03</v>
      </c>
      <c r="G40" s="42">
        <f t="shared" si="62"/>
        <v>28</v>
      </c>
      <c r="H40" s="42">
        <f t="shared" si="63"/>
        <v>28</v>
      </c>
      <c r="I40" s="43"/>
      <c r="J40" s="43">
        <v>28</v>
      </c>
      <c r="K40" s="42">
        <f t="shared" si="64"/>
        <v>0</v>
      </c>
      <c r="L40" s="43"/>
      <c r="M40" s="43"/>
      <c r="N40" s="42">
        <f t="shared" si="65"/>
        <v>0</v>
      </c>
      <c r="O40" s="43"/>
      <c r="P40" s="43"/>
      <c r="Q40" s="42">
        <f t="shared" si="66"/>
        <v>0</v>
      </c>
      <c r="R40" s="42">
        <f t="shared" si="67"/>
        <v>0</v>
      </c>
      <c r="S40" s="43"/>
      <c r="T40" s="43"/>
      <c r="U40" s="42">
        <f t="shared" si="68"/>
        <v>0</v>
      </c>
      <c r="V40" s="43"/>
      <c r="W40" s="43"/>
      <c r="X40" s="42">
        <f t="shared" si="69"/>
        <v>0</v>
      </c>
      <c r="Y40" s="43"/>
      <c r="Z40" s="43"/>
      <c r="AA40" s="42">
        <f t="shared" si="70"/>
        <v>101.03</v>
      </c>
      <c r="AB40" s="42">
        <f t="shared" si="71"/>
        <v>101.03</v>
      </c>
      <c r="AC40" s="42">
        <v>2.93</v>
      </c>
      <c r="AD40" s="43">
        <v>98.1</v>
      </c>
      <c r="AE40" s="42">
        <f t="shared" si="72"/>
        <v>0</v>
      </c>
      <c r="AF40" s="43"/>
      <c r="AG40" s="43"/>
      <c r="AH40" s="42">
        <f t="shared" si="73"/>
        <v>0</v>
      </c>
      <c r="AI40" s="43"/>
      <c r="AJ40" s="43"/>
      <c r="AK40" s="42">
        <f t="shared" si="74"/>
        <v>0</v>
      </c>
      <c r="AL40" s="43"/>
      <c r="AM40" s="43"/>
      <c r="AN40" s="47"/>
    </row>
    <row r="41" ht="22.8" customHeight="1" spans="2:40">
      <c r="B41" s="40">
        <v>303</v>
      </c>
      <c r="C41" s="40" t="s">
        <v>22</v>
      </c>
      <c r="D41" s="41">
        <v>158101</v>
      </c>
      <c r="E41" s="41" t="s">
        <v>196</v>
      </c>
      <c r="F41" s="42">
        <f t="shared" si="61"/>
        <v>29.03</v>
      </c>
      <c r="G41" s="42">
        <f t="shared" si="62"/>
        <v>19.5</v>
      </c>
      <c r="H41" s="42">
        <f t="shared" si="63"/>
        <v>19.5</v>
      </c>
      <c r="I41" s="42">
        <f t="shared" ref="G41:AM41" si="76">SUM(I42:I43,I47:I47)</f>
        <v>19.5</v>
      </c>
      <c r="J41" s="42">
        <f t="shared" si="76"/>
        <v>0</v>
      </c>
      <c r="K41" s="42">
        <f t="shared" si="64"/>
        <v>0</v>
      </c>
      <c r="L41" s="42">
        <f t="shared" si="76"/>
        <v>0</v>
      </c>
      <c r="M41" s="42">
        <f t="shared" si="76"/>
        <v>0</v>
      </c>
      <c r="N41" s="42">
        <f t="shared" si="65"/>
        <v>0</v>
      </c>
      <c r="O41" s="42">
        <f t="shared" si="76"/>
        <v>0</v>
      </c>
      <c r="P41" s="42">
        <f t="shared" si="76"/>
        <v>0</v>
      </c>
      <c r="Q41" s="42">
        <f t="shared" si="66"/>
        <v>0</v>
      </c>
      <c r="R41" s="42">
        <f t="shared" si="67"/>
        <v>0</v>
      </c>
      <c r="S41" s="42">
        <f t="shared" si="76"/>
        <v>0</v>
      </c>
      <c r="T41" s="42">
        <f t="shared" si="76"/>
        <v>0</v>
      </c>
      <c r="U41" s="42">
        <f t="shared" si="68"/>
        <v>0</v>
      </c>
      <c r="V41" s="42">
        <f t="shared" si="76"/>
        <v>0</v>
      </c>
      <c r="W41" s="42">
        <f t="shared" si="76"/>
        <v>0</v>
      </c>
      <c r="X41" s="42">
        <f t="shared" si="69"/>
        <v>0</v>
      </c>
      <c r="Y41" s="42">
        <f t="shared" si="76"/>
        <v>0</v>
      </c>
      <c r="Z41" s="42">
        <f t="shared" si="76"/>
        <v>0</v>
      </c>
      <c r="AA41" s="42">
        <f t="shared" si="70"/>
        <v>9.53</v>
      </c>
      <c r="AB41" s="42">
        <f t="shared" si="71"/>
        <v>9.53</v>
      </c>
      <c r="AC41" s="42">
        <f t="shared" si="76"/>
        <v>9.53</v>
      </c>
      <c r="AD41" s="42">
        <f t="shared" si="76"/>
        <v>0</v>
      </c>
      <c r="AE41" s="42">
        <f t="shared" si="72"/>
        <v>0</v>
      </c>
      <c r="AF41" s="42">
        <f t="shared" si="76"/>
        <v>0</v>
      </c>
      <c r="AG41" s="42">
        <f t="shared" si="76"/>
        <v>0</v>
      </c>
      <c r="AH41" s="42">
        <f t="shared" si="73"/>
        <v>0</v>
      </c>
      <c r="AI41" s="42">
        <f t="shared" si="76"/>
        <v>0</v>
      </c>
      <c r="AJ41" s="42">
        <f t="shared" si="76"/>
        <v>0</v>
      </c>
      <c r="AK41" s="42">
        <f t="shared" si="74"/>
        <v>0</v>
      </c>
      <c r="AL41" s="42"/>
      <c r="AM41" s="42"/>
      <c r="AN41" s="47"/>
    </row>
    <row r="42" ht="22.8" customHeight="1" spans="1:40">
      <c r="A42" s="6"/>
      <c r="B42" s="40">
        <v>303</v>
      </c>
      <c r="C42" s="45" t="s">
        <v>84</v>
      </c>
      <c r="D42" s="41">
        <v>158101</v>
      </c>
      <c r="E42" s="41" t="s">
        <v>197</v>
      </c>
      <c r="F42" s="42">
        <f t="shared" si="61"/>
        <v>7.02</v>
      </c>
      <c r="G42" s="42">
        <f t="shared" si="62"/>
        <v>3.83</v>
      </c>
      <c r="H42" s="42">
        <f t="shared" si="63"/>
        <v>3.83</v>
      </c>
      <c r="I42" s="52">
        <v>3.83</v>
      </c>
      <c r="J42" s="52"/>
      <c r="K42" s="42">
        <f t="shared" si="64"/>
        <v>0</v>
      </c>
      <c r="L42" s="52"/>
      <c r="M42" s="52"/>
      <c r="N42" s="42">
        <f t="shared" si="65"/>
        <v>0</v>
      </c>
      <c r="O42" s="52"/>
      <c r="P42" s="52"/>
      <c r="Q42" s="42">
        <f t="shared" si="66"/>
        <v>0</v>
      </c>
      <c r="R42" s="42">
        <f t="shared" si="67"/>
        <v>0</v>
      </c>
      <c r="S42" s="52"/>
      <c r="T42" s="52"/>
      <c r="U42" s="42">
        <f t="shared" si="68"/>
        <v>0</v>
      </c>
      <c r="V42" s="52"/>
      <c r="W42" s="52"/>
      <c r="X42" s="42">
        <f t="shared" si="69"/>
        <v>0</v>
      </c>
      <c r="Y42" s="52"/>
      <c r="Z42" s="52"/>
      <c r="AA42" s="42">
        <f t="shared" si="70"/>
        <v>3.19</v>
      </c>
      <c r="AB42" s="42">
        <f t="shared" si="71"/>
        <v>3.19</v>
      </c>
      <c r="AC42" s="52">
        <v>3.19</v>
      </c>
      <c r="AD42" s="52"/>
      <c r="AE42" s="42">
        <f t="shared" si="72"/>
        <v>0</v>
      </c>
      <c r="AF42" s="52"/>
      <c r="AG42" s="52"/>
      <c r="AH42" s="42">
        <f t="shared" si="73"/>
        <v>0</v>
      </c>
      <c r="AI42" s="52"/>
      <c r="AJ42" s="52"/>
      <c r="AK42" s="42">
        <f t="shared" si="74"/>
        <v>0</v>
      </c>
      <c r="AL42" s="52"/>
      <c r="AM42" s="52"/>
      <c r="AN42" s="47"/>
    </row>
    <row r="43" ht="22.8" customHeight="1" spans="2:40">
      <c r="B43" s="40">
        <v>303</v>
      </c>
      <c r="C43" s="45" t="s">
        <v>98</v>
      </c>
      <c r="D43" s="41">
        <v>158101</v>
      </c>
      <c r="E43" s="41" t="s">
        <v>198</v>
      </c>
      <c r="F43" s="42">
        <f t="shared" si="61"/>
        <v>21.9</v>
      </c>
      <c r="G43" s="42">
        <f t="shared" si="62"/>
        <v>15.56</v>
      </c>
      <c r="H43" s="42">
        <f t="shared" si="63"/>
        <v>15.56</v>
      </c>
      <c r="I43" s="42">
        <f t="shared" ref="G43:AM43" si="77">SUM(I44:I46)</f>
        <v>15.56</v>
      </c>
      <c r="J43" s="42">
        <f t="shared" si="77"/>
        <v>0</v>
      </c>
      <c r="K43" s="42">
        <f t="shared" si="64"/>
        <v>0</v>
      </c>
      <c r="L43" s="42">
        <f t="shared" si="77"/>
        <v>0</v>
      </c>
      <c r="M43" s="42">
        <f t="shared" si="77"/>
        <v>0</v>
      </c>
      <c r="N43" s="42">
        <f t="shared" si="65"/>
        <v>0</v>
      </c>
      <c r="O43" s="42">
        <f t="shared" si="77"/>
        <v>0</v>
      </c>
      <c r="P43" s="42">
        <f t="shared" si="77"/>
        <v>0</v>
      </c>
      <c r="Q43" s="42">
        <f t="shared" si="66"/>
        <v>0</v>
      </c>
      <c r="R43" s="42">
        <f t="shared" si="67"/>
        <v>0</v>
      </c>
      <c r="S43" s="42">
        <f t="shared" si="77"/>
        <v>0</v>
      </c>
      <c r="T43" s="42">
        <f t="shared" si="77"/>
        <v>0</v>
      </c>
      <c r="U43" s="42">
        <f t="shared" si="68"/>
        <v>0</v>
      </c>
      <c r="V43" s="42">
        <f t="shared" si="77"/>
        <v>0</v>
      </c>
      <c r="W43" s="42">
        <f t="shared" si="77"/>
        <v>0</v>
      </c>
      <c r="X43" s="42">
        <f t="shared" si="69"/>
        <v>0</v>
      </c>
      <c r="Y43" s="42">
        <f t="shared" si="77"/>
        <v>0</v>
      </c>
      <c r="Z43" s="42">
        <f t="shared" si="77"/>
        <v>0</v>
      </c>
      <c r="AA43" s="42">
        <f t="shared" si="70"/>
        <v>6.34</v>
      </c>
      <c r="AB43" s="42">
        <f t="shared" si="71"/>
        <v>6.34</v>
      </c>
      <c r="AC43" s="42">
        <f t="shared" si="77"/>
        <v>6.34</v>
      </c>
      <c r="AD43" s="42">
        <f t="shared" si="77"/>
        <v>0</v>
      </c>
      <c r="AE43" s="42">
        <f t="shared" si="72"/>
        <v>0</v>
      </c>
      <c r="AF43" s="42">
        <f t="shared" si="77"/>
        <v>0</v>
      </c>
      <c r="AG43" s="42">
        <f t="shared" si="77"/>
        <v>0</v>
      </c>
      <c r="AH43" s="42">
        <f t="shared" si="73"/>
        <v>0</v>
      </c>
      <c r="AI43" s="42">
        <f t="shared" si="77"/>
        <v>0</v>
      </c>
      <c r="AJ43" s="42">
        <f t="shared" si="77"/>
        <v>0</v>
      </c>
      <c r="AK43" s="42">
        <f t="shared" si="74"/>
        <v>0</v>
      </c>
      <c r="AL43" s="42"/>
      <c r="AM43" s="42"/>
      <c r="AN43" s="47"/>
    </row>
    <row r="44" ht="22.8" customHeight="1" spans="1:40">
      <c r="A44" s="6"/>
      <c r="B44" s="40" t="s">
        <v>199</v>
      </c>
      <c r="C44" s="40" t="s">
        <v>200</v>
      </c>
      <c r="D44" s="41">
        <v>158101</v>
      </c>
      <c r="E44" s="41" t="s">
        <v>201</v>
      </c>
      <c r="F44" s="42">
        <f t="shared" si="61"/>
        <v>15.93</v>
      </c>
      <c r="G44" s="42">
        <f t="shared" si="62"/>
        <v>10.26</v>
      </c>
      <c r="H44" s="42">
        <f t="shared" si="63"/>
        <v>10.26</v>
      </c>
      <c r="I44" s="43">
        <v>10.26</v>
      </c>
      <c r="J44" s="43"/>
      <c r="K44" s="42">
        <f t="shared" si="64"/>
        <v>0</v>
      </c>
      <c r="L44" s="43"/>
      <c r="M44" s="43"/>
      <c r="N44" s="42">
        <f t="shared" si="65"/>
        <v>0</v>
      </c>
      <c r="O44" s="43"/>
      <c r="P44" s="43"/>
      <c r="Q44" s="42">
        <f t="shared" si="66"/>
        <v>0</v>
      </c>
      <c r="R44" s="42">
        <f t="shared" si="67"/>
        <v>0</v>
      </c>
      <c r="S44" s="43"/>
      <c r="T44" s="43"/>
      <c r="U44" s="42">
        <f t="shared" si="68"/>
        <v>0</v>
      </c>
      <c r="V44" s="43"/>
      <c r="W44" s="43"/>
      <c r="X44" s="42">
        <f t="shared" si="69"/>
        <v>0</v>
      </c>
      <c r="Y44" s="43"/>
      <c r="Z44" s="43"/>
      <c r="AA44" s="42">
        <f t="shared" si="70"/>
        <v>5.67</v>
      </c>
      <c r="AB44" s="42">
        <f t="shared" si="71"/>
        <v>5.67</v>
      </c>
      <c r="AC44" s="43">
        <v>5.67</v>
      </c>
      <c r="AD44" s="43"/>
      <c r="AE44" s="42">
        <f t="shared" si="72"/>
        <v>0</v>
      </c>
      <c r="AF44" s="43"/>
      <c r="AG44" s="43"/>
      <c r="AH44" s="42">
        <f t="shared" si="73"/>
        <v>0</v>
      </c>
      <c r="AI44" s="43"/>
      <c r="AJ44" s="43"/>
      <c r="AK44" s="42">
        <f t="shared" si="74"/>
        <v>0</v>
      </c>
      <c r="AL44" s="43"/>
      <c r="AM44" s="43"/>
      <c r="AN44" s="47"/>
    </row>
    <row r="45" ht="22.8" customHeight="1" spans="1:40">
      <c r="A45" s="6"/>
      <c r="B45" s="40" t="s">
        <v>199</v>
      </c>
      <c r="C45" s="40" t="s">
        <v>200</v>
      </c>
      <c r="D45" s="41">
        <v>158101</v>
      </c>
      <c r="E45" s="41" t="s">
        <v>202</v>
      </c>
      <c r="F45" s="42">
        <f t="shared" si="61"/>
        <v>5.97</v>
      </c>
      <c r="G45" s="42">
        <f t="shared" si="62"/>
        <v>5.3</v>
      </c>
      <c r="H45" s="42">
        <f t="shared" si="63"/>
        <v>5.3</v>
      </c>
      <c r="I45" s="43">
        <v>5.3</v>
      </c>
      <c r="J45" s="43"/>
      <c r="K45" s="42">
        <f t="shared" si="64"/>
        <v>0</v>
      </c>
      <c r="L45" s="43"/>
      <c r="M45" s="43"/>
      <c r="N45" s="42">
        <f t="shared" si="65"/>
        <v>0</v>
      </c>
      <c r="O45" s="43"/>
      <c r="P45" s="43"/>
      <c r="Q45" s="42">
        <f t="shared" si="66"/>
        <v>0</v>
      </c>
      <c r="R45" s="42">
        <f t="shared" si="67"/>
        <v>0</v>
      </c>
      <c r="S45" s="43"/>
      <c r="T45" s="43"/>
      <c r="U45" s="42">
        <f t="shared" si="68"/>
        <v>0</v>
      </c>
      <c r="V45" s="43"/>
      <c r="W45" s="43"/>
      <c r="X45" s="42">
        <f t="shared" si="69"/>
        <v>0</v>
      </c>
      <c r="Y45" s="43"/>
      <c r="Z45" s="43"/>
      <c r="AA45" s="42">
        <f t="shared" si="70"/>
        <v>0.67</v>
      </c>
      <c r="AB45" s="42">
        <f t="shared" si="71"/>
        <v>0.67</v>
      </c>
      <c r="AC45" s="43">
        <v>0.67</v>
      </c>
      <c r="AD45" s="43"/>
      <c r="AE45" s="42">
        <f t="shared" si="72"/>
        <v>0</v>
      </c>
      <c r="AF45" s="43"/>
      <c r="AG45" s="43"/>
      <c r="AH45" s="42">
        <f t="shared" si="73"/>
        <v>0</v>
      </c>
      <c r="AI45" s="43"/>
      <c r="AJ45" s="43"/>
      <c r="AK45" s="42">
        <f t="shared" si="74"/>
        <v>0</v>
      </c>
      <c r="AL45" s="43"/>
      <c r="AM45" s="43"/>
      <c r="AN45" s="47"/>
    </row>
    <row r="46" ht="22.8" customHeight="1" spans="1:40">
      <c r="A46" s="6"/>
      <c r="B46" s="40" t="s">
        <v>199</v>
      </c>
      <c r="C46" s="40" t="s">
        <v>200</v>
      </c>
      <c r="D46" s="41">
        <v>158101</v>
      </c>
      <c r="E46" s="41" t="s">
        <v>203</v>
      </c>
      <c r="F46" s="42">
        <f t="shared" si="61"/>
        <v>0</v>
      </c>
      <c r="G46" s="42">
        <f t="shared" si="62"/>
        <v>0</v>
      </c>
      <c r="H46" s="42">
        <f t="shared" si="63"/>
        <v>0</v>
      </c>
      <c r="I46" s="43"/>
      <c r="J46" s="43"/>
      <c r="K46" s="42">
        <f t="shared" si="64"/>
        <v>0</v>
      </c>
      <c r="L46" s="43"/>
      <c r="M46" s="43"/>
      <c r="N46" s="42">
        <f t="shared" si="65"/>
        <v>0</v>
      </c>
      <c r="O46" s="43"/>
      <c r="P46" s="43"/>
      <c r="Q46" s="42">
        <f t="shared" si="66"/>
        <v>0</v>
      </c>
      <c r="R46" s="42">
        <f t="shared" si="67"/>
        <v>0</v>
      </c>
      <c r="S46" s="43"/>
      <c r="T46" s="43"/>
      <c r="U46" s="42">
        <f t="shared" si="68"/>
        <v>0</v>
      </c>
      <c r="V46" s="43"/>
      <c r="W46" s="43"/>
      <c r="X46" s="42">
        <f t="shared" si="69"/>
        <v>0</v>
      </c>
      <c r="Y46" s="43"/>
      <c r="Z46" s="43"/>
      <c r="AA46" s="42">
        <f t="shared" si="70"/>
        <v>0</v>
      </c>
      <c r="AB46" s="42">
        <f t="shared" si="71"/>
        <v>0</v>
      </c>
      <c r="AC46" s="43"/>
      <c r="AD46" s="43"/>
      <c r="AE46" s="42">
        <f t="shared" si="72"/>
        <v>0</v>
      </c>
      <c r="AF46" s="43"/>
      <c r="AG46" s="43"/>
      <c r="AH46" s="42">
        <f t="shared" si="73"/>
        <v>0</v>
      </c>
      <c r="AI46" s="43"/>
      <c r="AJ46" s="43"/>
      <c r="AK46" s="42">
        <f t="shared" si="74"/>
        <v>0</v>
      </c>
      <c r="AL46" s="43"/>
      <c r="AM46" s="43"/>
      <c r="AN46" s="47"/>
    </row>
    <row r="47" ht="22.8" customHeight="1" spans="2:40">
      <c r="B47" s="40" t="s">
        <v>199</v>
      </c>
      <c r="C47" s="45" t="s">
        <v>182</v>
      </c>
      <c r="D47" s="41">
        <v>158101</v>
      </c>
      <c r="E47" s="41" t="s">
        <v>204</v>
      </c>
      <c r="F47" s="42">
        <f t="shared" si="61"/>
        <v>0.11</v>
      </c>
      <c r="G47" s="42">
        <f t="shared" si="62"/>
        <v>0.11</v>
      </c>
      <c r="H47" s="42">
        <f t="shared" si="63"/>
        <v>0.11</v>
      </c>
      <c r="I47" s="43">
        <v>0.11</v>
      </c>
      <c r="J47" s="43"/>
      <c r="K47" s="42">
        <f t="shared" si="64"/>
        <v>0</v>
      </c>
      <c r="L47" s="43"/>
      <c r="M47" s="43"/>
      <c r="N47" s="42">
        <f t="shared" si="65"/>
        <v>0</v>
      </c>
      <c r="O47" s="43"/>
      <c r="P47" s="43"/>
      <c r="Q47" s="42">
        <f t="shared" si="66"/>
        <v>0</v>
      </c>
      <c r="R47" s="42">
        <f t="shared" si="67"/>
        <v>0</v>
      </c>
      <c r="S47" s="43"/>
      <c r="T47" s="43"/>
      <c r="U47" s="42">
        <f t="shared" si="68"/>
        <v>0</v>
      </c>
      <c r="V47" s="43"/>
      <c r="W47" s="43"/>
      <c r="X47" s="42">
        <f t="shared" si="69"/>
        <v>0</v>
      </c>
      <c r="Y47" s="43"/>
      <c r="Z47" s="43"/>
      <c r="AA47" s="42">
        <f t="shared" si="70"/>
        <v>0</v>
      </c>
      <c r="AB47" s="42">
        <f t="shared" si="71"/>
        <v>0</v>
      </c>
      <c r="AC47" s="43"/>
      <c r="AD47" s="43"/>
      <c r="AE47" s="42">
        <f t="shared" si="72"/>
        <v>0</v>
      </c>
      <c r="AF47" s="43"/>
      <c r="AG47" s="43"/>
      <c r="AH47" s="42">
        <f t="shared" si="73"/>
        <v>0</v>
      </c>
      <c r="AI47" s="43"/>
      <c r="AJ47" s="43"/>
      <c r="AK47" s="42">
        <f t="shared" si="74"/>
        <v>0</v>
      </c>
      <c r="AL47" s="43"/>
      <c r="AM47" s="43"/>
      <c r="AN47" s="47"/>
    </row>
    <row r="48" ht="9.75" customHeight="1" spans="1:40">
      <c r="A48" s="19"/>
      <c r="B48" s="19"/>
      <c r="C48" s="19"/>
      <c r="D48" s="46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42"/>
      <c r="AL48" s="19"/>
      <c r="AM48" s="19"/>
      <c r="AN48" s="48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4:A4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22" activePane="bottomLeft" state="frozen"/>
      <selection/>
      <selection pane="bottomLeft" activeCell="H10" sqref="H10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2" width="9.76851851851852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205</v>
      </c>
      <c r="H1" s="21"/>
      <c r="I1" s="21"/>
      <c r="J1" s="24"/>
    </row>
    <row r="2" ht="22.8" customHeight="1" spans="1:10">
      <c r="A2" s="1"/>
      <c r="B2" s="3" t="s">
        <v>206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9"/>
      <c r="I3" s="35" t="s">
        <v>5</v>
      </c>
      <c r="J3" s="24"/>
    </row>
    <row r="4" ht="24.4" customHeight="1" spans="1:10">
      <c r="A4" s="37"/>
      <c r="B4" s="7" t="s">
        <v>8</v>
      </c>
      <c r="C4" s="7"/>
      <c r="D4" s="7"/>
      <c r="E4" s="7"/>
      <c r="F4" s="7"/>
      <c r="G4" s="7" t="s">
        <v>58</v>
      </c>
      <c r="H4" s="30" t="s">
        <v>148</v>
      </c>
      <c r="I4" s="30" t="s">
        <v>150</v>
      </c>
      <c r="J4" s="47"/>
    </row>
    <row r="5" ht="24.4" customHeight="1" spans="1:10">
      <c r="A5" s="37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7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2099.67</v>
      </c>
      <c r="H7" s="31">
        <f>H8</f>
        <v>1844.97</v>
      </c>
      <c r="I7" s="31">
        <f>I8</f>
        <v>254.7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2099.67</v>
      </c>
      <c r="H8" s="16">
        <f>H9</f>
        <v>1844.97</v>
      </c>
      <c r="I8" s="16">
        <f>I9</f>
        <v>254.7</v>
      </c>
      <c r="J8" s="24"/>
    </row>
    <row r="9" ht="22.8" customHeight="1" spans="1:10">
      <c r="A9" s="8"/>
      <c r="B9" s="13"/>
      <c r="C9" s="13"/>
      <c r="D9" s="13"/>
      <c r="E9" s="13"/>
      <c r="F9" s="13" t="s">
        <v>72</v>
      </c>
      <c r="G9" s="16">
        <f>SUM(G10:G20)</f>
        <v>2099.67</v>
      </c>
      <c r="H9" s="42">
        <f>SUM(H10:H20)</f>
        <v>1844.97</v>
      </c>
      <c r="I9" s="16">
        <f>SUM(I10:I19)</f>
        <v>254.7</v>
      </c>
      <c r="J9" s="24"/>
    </row>
    <row r="10" ht="22.8" customHeight="1" spans="1:10">
      <c r="A10" s="8"/>
      <c r="B10" s="13" t="s">
        <v>83</v>
      </c>
      <c r="C10" s="13">
        <v>38</v>
      </c>
      <c r="D10" s="13" t="s">
        <v>84</v>
      </c>
      <c r="E10" s="13">
        <v>158101</v>
      </c>
      <c r="F10" s="13" t="s">
        <v>85</v>
      </c>
      <c r="G10" s="16">
        <f>H10+I10</f>
        <v>1528.41</v>
      </c>
      <c r="H10" s="42">
        <v>1414.42</v>
      </c>
      <c r="I10" s="18">
        <v>113.99</v>
      </c>
      <c r="J10" s="25"/>
    </row>
    <row r="11" ht="22.8" customHeight="1" spans="1:10">
      <c r="A11" s="8"/>
      <c r="B11" s="13" t="s">
        <v>83</v>
      </c>
      <c r="C11" s="13">
        <v>38</v>
      </c>
      <c r="D11" s="33" t="s">
        <v>86</v>
      </c>
      <c r="E11" s="13">
        <v>158101</v>
      </c>
      <c r="F11" s="13" t="s">
        <v>87</v>
      </c>
      <c r="G11" s="16">
        <f t="shared" ref="G11:G20" si="0">H11+I11</f>
        <v>47.87</v>
      </c>
      <c r="H11" s="18">
        <v>28</v>
      </c>
      <c r="I11" s="18">
        <v>19.87</v>
      </c>
      <c r="J11" s="25"/>
    </row>
    <row r="12" ht="22.8" customHeight="1" spans="1:10">
      <c r="A12" s="8"/>
      <c r="B12" s="13" t="s">
        <v>83</v>
      </c>
      <c r="C12" s="13">
        <v>38</v>
      </c>
      <c r="D12" s="33" t="s">
        <v>88</v>
      </c>
      <c r="E12" s="13">
        <v>158101</v>
      </c>
      <c r="F12" s="13" t="s">
        <v>89</v>
      </c>
      <c r="G12" s="16">
        <f t="shared" si="0"/>
        <v>40.73</v>
      </c>
      <c r="H12" s="18"/>
      <c r="I12" s="18">
        <v>40.73</v>
      </c>
      <c r="J12" s="25"/>
    </row>
    <row r="13" ht="22.8" customHeight="1" spans="1:10">
      <c r="A13" s="8"/>
      <c r="B13" s="13" t="s">
        <v>83</v>
      </c>
      <c r="C13" s="13">
        <v>38</v>
      </c>
      <c r="D13" s="13">
        <v>12</v>
      </c>
      <c r="E13" s="13">
        <v>158101</v>
      </c>
      <c r="F13" s="13" t="s">
        <v>90</v>
      </c>
      <c r="G13" s="16">
        <f t="shared" si="0"/>
        <v>33</v>
      </c>
      <c r="H13" s="18"/>
      <c r="I13" s="18">
        <v>33</v>
      </c>
      <c r="J13" s="25"/>
    </row>
    <row r="14" ht="22.8" customHeight="1" spans="1:10">
      <c r="A14" s="8"/>
      <c r="B14" s="13" t="s">
        <v>83</v>
      </c>
      <c r="C14" s="13">
        <v>38</v>
      </c>
      <c r="D14" s="13">
        <v>16</v>
      </c>
      <c r="E14" s="13">
        <v>158101</v>
      </c>
      <c r="F14" s="13" t="s">
        <v>91</v>
      </c>
      <c r="G14" s="16">
        <f t="shared" si="0"/>
        <v>4.5</v>
      </c>
      <c r="H14" s="18"/>
      <c r="I14" s="18">
        <v>4.5</v>
      </c>
      <c r="J14" s="25"/>
    </row>
    <row r="15" ht="22.8" customHeight="1" spans="1:10">
      <c r="A15" s="8"/>
      <c r="B15" s="13" t="s">
        <v>83</v>
      </c>
      <c r="C15" s="13" t="s">
        <v>92</v>
      </c>
      <c r="D15" s="13" t="s">
        <v>93</v>
      </c>
      <c r="E15" s="13">
        <v>158101</v>
      </c>
      <c r="F15" s="13" t="s">
        <v>94</v>
      </c>
      <c r="G15" s="16">
        <f t="shared" si="0"/>
        <v>15.93</v>
      </c>
      <c r="H15" s="18">
        <v>10.26</v>
      </c>
      <c r="I15" s="18">
        <v>5.67</v>
      </c>
      <c r="J15" s="25"/>
    </row>
    <row r="16" ht="22.8" customHeight="1" spans="1:10">
      <c r="A16" s="8"/>
      <c r="B16" s="13">
        <v>208</v>
      </c>
      <c r="C16" s="33" t="s">
        <v>95</v>
      </c>
      <c r="D16" s="13" t="s">
        <v>84</v>
      </c>
      <c r="E16" s="13">
        <v>158101</v>
      </c>
      <c r="F16" s="13" t="s">
        <v>96</v>
      </c>
      <c r="G16" s="16">
        <f t="shared" si="0"/>
        <v>5.97</v>
      </c>
      <c r="H16" s="18">
        <v>5.3</v>
      </c>
      <c r="I16" s="18">
        <v>0.67</v>
      </c>
      <c r="J16" s="25"/>
    </row>
    <row r="17" ht="22.8" customHeight="1" spans="1:10">
      <c r="A17" s="8"/>
      <c r="B17" s="13" t="s">
        <v>97</v>
      </c>
      <c r="C17" s="13" t="s">
        <v>98</v>
      </c>
      <c r="D17" s="13" t="s">
        <v>84</v>
      </c>
      <c r="E17" s="13">
        <v>158101</v>
      </c>
      <c r="F17" s="13" t="s">
        <v>99</v>
      </c>
      <c r="G17" s="16">
        <f t="shared" si="0"/>
        <v>7.02</v>
      </c>
      <c r="H17" s="18">
        <v>3.83</v>
      </c>
      <c r="I17" s="18">
        <v>3.19</v>
      </c>
      <c r="J17" s="25"/>
    </row>
    <row r="18" ht="22.8" customHeight="1" spans="1:10">
      <c r="A18" s="8"/>
      <c r="B18" s="13" t="s">
        <v>97</v>
      </c>
      <c r="C18" s="13" t="s">
        <v>98</v>
      </c>
      <c r="D18" s="13" t="s">
        <v>98</v>
      </c>
      <c r="E18" s="13">
        <v>158101</v>
      </c>
      <c r="F18" s="13" t="s">
        <v>100</v>
      </c>
      <c r="G18" s="16">
        <f t="shared" si="0"/>
        <v>203.37</v>
      </c>
      <c r="H18" s="18">
        <v>170.29</v>
      </c>
      <c r="I18" s="18">
        <v>33.08</v>
      </c>
      <c r="J18" s="25"/>
    </row>
    <row r="19" ht="22.8" customHeight="1" spans="1:10">
      <c r="A19" s="8"/>
      <c r="B19" s="13" t="s">
        <v>101</v>
      </c>
      <c r="C19" s="13" t="s">
        <v>102</v>
      </c>
      <c r="D19" s="13" t="s">
        <v>84</v>
      </c>
      <c r="E19" s="13">
        <v>158101</v>
      </c>
      <c r="F19" s="13" t="s">
        <v>103</v>
      </c>
      <c r="G19" s="16">
        <f t="shared" si="0"/>
        <v>85.15</v>
      </c>
      <c r="H19" s="18">
        <v>85.15</v>
      </c>
      <c r="I19" s="18"/>
      <c r="J19" s="25"/>
    </row>
    <row r="20" ht="23" customHeight="1" spans="1:10">
      <c r="A20" s="19"/>
      <c r="B20" s="13">
        <v>221</v>
      </c>
      <c r="C20" s="13" t="s">
        <v>86</v>
      </c>
      <c r="D20" s="13" t="s">
        <v>84</v>
      </c>
      <c r="E20" s="13">
        <v>158101</v>
      </c>
      <c r="F20" s="13" t="s">
        <v>207</v>
      </c>
      <c r="G20" s="16">
        <f t="shared" si="0"/>
        <v>127.72</v>
      </c>
      <c r="H20" s="18">
        <v>127.72</v>
      </c>
      <c r="I20" s="18"/>
      <c r="J20" s="50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workbookViewId="0">
      <pane ySplit="6" topLeftCell="A40" activePane="bottomLeft" state="frozen"/>
      <selection/>
      <selection pane="bottomLeft" activeCell="H40" sqref="H40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  <col min="10" max="10" width="9.76851851851852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4" t="s">
        <v>208</v>
      </c>
      <c r="I1" s="47"/>
    </row>
    <row r="2" ht="22.8" customHeight="1" spans="1:9">
      <c r="A2" s="1"/>
      <c r="B2" s="3" t="s">
        <v>209</v>
      </c>
      <c r="C2" s="3"/>
      <c r="D2" s="3"/>
      <c r="E2" s="3"/>
      <c r="F2" s="3"/>
      <c r="G2" s="3"/>
      <c r="H2" s="3"/>
      <c r="I2" s="47"/>
    </row>
    <row r="3" ht="19.55" customHeight="1" spans="1:9">
      <c r="A3" s="4"/>
      <c r="B3" s="5" t="s">
        <v>4</v>
      </c>
      <c r="C3" s="5"/>
      <c r="D3" s="5"/>
      <c r="E3" s="5"/>
      <c r="G3" s="4"/>
      <c r="H3" s="35" t="s">
        <v>5</v>
      </c>
      <c r="I3" s="47"/>
    </row>
    <row r="4" ht="24.4" customHeight="1" spans="1:9">
      <c r="A4" s="6"/>
      <c r="B4" s="36" t="s">
        <v>8</v>
      </c>
      <c r="C4" s="36"/>
      <c r="D4" s="36"/>
      <c r="E4" s="36"/>
      <c r="F4" s="36" t="s">
        <v>75</v>
      </c>
      <c r="G4" s="36"/>
      <c r="H4" s="36"/>
      <c r="I4" s="47"/>
    </row>
    <row r="5" ht="24.4" customHeight="1" spans="1:9">
      <c r="A5" s="6"/>
      <c r="B5" s="36" t="s">
        <v>79</v>
      </c>
      <c r="C5" s="36"/>
      <c r="D5" s="36" t="s">
        <v>69</v>
      </c>
      <c r="E5" s="36" t="s">
        <v>70</v>
      </c>
      <c r="F5" s="36" t="s">
        <v>58</v>
      </c>
      <c r="G5" s="36" t="s">
        <v>210</v>
      </c>
      <c r="H5" s="36" t="s">
        <v>211</v>
      </c>
      <c r="I5" s="47"/>
    </row>
    <row r="6" ht="24.4" customHeight="1" spans="1:9">
      <c r="A6" s="37"/>
      <c r="B6" s="36" t="s">
        <v>80</v>
      </c>
      <c r="C6" s="36" t="s">
        <v>81</v>
      </c>
      <c r="D6" s="36"/>
      <c r="E6" s="36"/>
      <c r="F6" s="36"/>
      <c r="G6" s="36"/>
      <c r="H6" s="36"/>
      <c r="I6" s="47"/>
    </row>
    <row r="7" ht="22.8" customHeight="1" spans="1:9">
      <c r="A7" s="6"/>
      <c r="B7" s="38"/>
      <c r="C7" s="38"/>
      <c r="D7" s="38"/>
      <c r="E7" s="10" t="s">
        <v>71</v>
      </c>
      <c r="F7" s="39">
        <f>F8</f>
        <v>1973.57</v>
      </c>
      <c r="G7" s="39">
        <f>G8</f>
        <v>1612.01</v>
      </c>
      <c r="H7" s="39">
        <f>H8</f>
        <v>361.56</v>
      </c>
      <c r="I7" s="47"/>
    </row>
    <row r="8" ht="22.8" customHeight="1" spans="1:9">
      <c r="A8" s="6"/>
      <c r="B8" s="40" t="s">
        <v>22</v>
      </c>
      <c r="C8" s="40" t="s">
        <v>22</v>
      </c>
      <c r="D8" s="41"/>
      <c r="E8" s="41" t="s">
        <v>22</v>
      </c>
      <c r="F8" s="42">
        <f>F9</f>
        <v>1973.57</v>
      </c>
      <c r="G8" s="42">
        <f>G9</f>
        <v>1612.01</v>
      </c>
      <c r="H8" s="42">
        <f>H9</f>
        <v>361.56</v>
      </c>
      <c r="I8" s="43"/>
    </row>
    <row r="9" ht="22.8" customHeight="1" spans="1:9">
      <c r="A9" s="6"/>
      <c r="B9" s="40" t="s">
        <v>22</v>
      </c>
      <c r="C9" s="40" t="s">
        <v>22</v>
      </c>
      <c r="D9" s="41">
        <v>158101</v>
      </c>
      <c r="E9" s="41" t="s">
        <v>72</v>
      </c>
      <c r="F9" s="42">
        <f>F10+F22+F41</f>
        <v>1973.57</v>
      </c>
      <c r="G9" s="42">
        <f>G10+G22+G41</f>
        <v>1612.01</v>
      </c>
      <c r="H9" s="42">
        <f>H10+H22+H41</f>
        <v>361.56</v>
      </c>
      <c r="I9" s="47"/>
    </row>
    <row r="10" ht="22.8" customHeight="1" spans="1:9">
      <c r="A10" s="6"/>
      <c r="B10" s="40">
        <v>301</v>
      </c>
      <c r="C10" s="40" t="s">
        <v>22</v>
      </c>
      <c r="D10" s="41">
        <v>158101</v>
      </c>
      <c r="E10" s="41" t="s">
        <v>212</v>
      </c>
      <c r="F10" s="42">
        <f t="shared" ref="F10:F19" si="0">G10+H10</f>
        <v>1550.96</v>
      </c>
      <c r="G10" s="42">
        <f>SUM(G11:G13,G15:G18,G21)</f>
        <v>1550.96</v>
      </c>
      <c r="H10" s="42">
        <f>SUM(H11:H13,H15:H18,H21)</f>
        <v>0</v>
      </c>
      <c r="I10" s="47"/>
    </row>
    <row r="11" ht="22.8" customHeight="1" spans="1:9">
      <c r="A11" s="6"/>
      <c r="B11" s="40" t="s">
        <v>162</v>
      </c>
      <c r="C11" s="40" t="s">
        <v>213</v>
      </c>
      <c r="D11" s="41">
        <v>158101</v>
      </c>
      <c r="E11" s="41" t="s">
        <v>214</v>
      </c>
      <c r="F11" s="42">
        <f t="shared" si="0"/>
        <v>593.26</v>
      </c>
      <c r="G11" s="43">
        <v>593.26</v>
      </c>
      <c r="H11" s="43"/>
      <c r="I11" s="47"/>
    </row>
    <row r="12" ht="22.8" customHeight="1" spans="2:9">
      <c r="B12" s="40" t="s">
        <v>162</v>
      </c>
      <c r="C12" s="40" t="s">
        <v>215</v>
      </c>
      <c r="D12" s="41">
        <v>158101</v>
      </c>
      <c r="E12" s="41" t="s">
        <v>216</v>
      </c>
      <c r="F12" s="42">
        <f t="shared" si="0"/>
        <v>329.53</v>
      </c>
      <c r="G12" s="43">
        <v>329.53</v>
      </c>
      <c r="H12" s="43"/>
      <c r="I12" s="47"/>
    </row>
    <row r="13" ht="22.8" customHeight="1" spans="2:9">
      <c r="B13" s="40" t="s">
        <v>162</v>
      </c>
      <c r="C13" s="40" t="s">
        <v>163</v>
      </c>
      <c r="D13" s="41">
        <v>158101</v>
      </c>
      <c r="E13" s="41" t="s">
        <v>217</v>
      </c>
      <c r="F13" s="42">
        <f t="shared" si="0"/>
        <v>76.86</v>
      </c>
      <c r="G13" s="42">
        <f>G14</f>
        <v>76.86</v>
      </c>
      <c r="H13" s="42">
        <f>H14</f>
        <v>0</v>
      </c>
      <c r="I13" s="47"/>
    </row>
    <row r="14" ht="22.8" customHeight="1" spans="1:9">
      <c r="A14" s="6"/>
      <c r="B14" s="40" t="s">
        <v>162</v>
      </c>
      <c r="C14" s="40" t="s">
        <v>163</v>
      </c>
      <c r="D14" s="41">
        <v>158101</v>
      </c>
      <c r="E14" s="41" t="s">
        <v>218</v>
      </c>
      <c r="F14" s="42">
        <f t="shared" si="0"/>
        <v>76.86</v>
      </c>
      <c r="G14" s="43">
        <v>76.86</v>
      </c>
      <c r="H14" s="43"/>
      <c r="I14" s="47"/>
    </row>
    <row r="15" ht="22.8" customHeight="1" spans="2:9">
      <c r="B15" s="40" t="s">
        <v>162</v>
      </c>
      <c r="C15" s="40" t="s">
        <v>219</v>
      </c>
      <c r="D15" s="41">
        <v>158101</v>
      </c>
      <c r="E15" s="41" t="s">
        <v>220</v>
      </c>
      <c r="F15" s="42">
        <f t="shared" si="0"/>
        <v>120.91</v>
      </c>
      <c r="G15" s="43">
        <v>120.91</v>
      </c>
      <c r="H15" s="43"/>
      <c r="I15" s="47"/>
    </row>
    <row r="16" ht="22.8" customHeight="1" spans="2:9">
      <c r="B16" s="40" t="s">
        <v>162</v>
      </c>
      <c r="C16" s="40" t="s">
        <v>221</v>
      </c>
      <c r="D16" s="41">
        <v>158101</v>
      </c>
      <c r="E16" s="41" t="s">
        <v>222</v>
      </c>
      <c r="F16" s="42">
        <f t="shared" si="0"/>
        <v>203.37</v>
      </c>
      <c r="G16" s="44">
        <v>203.37</v>
      </c>
      <c r="H16" s="43"/>
      <c r="I16" s="47"/>
    </row>
    <row r="17" ht="22.8" customHeight="1" spans="2:9">
      <c r="B17" s="40" t="s">
        <v>162</v>
      </c>
      <c r="C17" s="40" t="s">
        <v>223</v>
      </c>
      <c r="D17" s="41">
        <v>158101</v>
      </c>
      <c r="E17" s="41" t="s">
        <v>224</v>
      </c>
      <c r="F17" s="42">
        <f t="shared" si="0"/>
        <v>85.15</v>
      </c>
      <c r="G17" s="43">
        <v>85.15</v>
      </c>
      <c r="H17" s="43"/>
      <c r="I17" s="47"/>
    </row>
    <row r="18" ht="22.8" customHeight="1" spans="2:9">
      <c r="B18" s="40" t="s">
        <v>162</v>
      </c>
      <c r="C18" s="40" t="s">
        <v>170</v>
      </c>
      <c r="D18" s="41">
        <v>158101</v>
      </c>
      <c r="E18" s="41" t="s">
        <v>225</v>
      </c>
      <c r="F18" s="42">
        <f t="shared" si="0"/>
        <v>14.16</v>
      </c>
      <c r="G18" s="42">
        <f>SUM(G19:G20)</f>
        <v>14.16</v>
      </c>
      <c r="H18" s="42">
        <f>SUM(H19:H20)</f>
        <v>0</v>
      </c>
      <c r="I18" s="47"/>
    </row>
    <row r="19" ht="22.8" customHeight="1" spans="1:9">
      <c r="A19" s="6"/>
      <c r="B19" s="40" t="s">
        <v>162</v>
      </c>
      <c r="C19" s="40" t="s">
        <v>170</v>
      </c>
      <c r="D19" s="41">
        <v>158101</v>
      </c>
      <c r="E19" s="41" t="s">
        <v>226</v>
      </c>
      <c r="F19" s="42">
        <f t="shared" si="0"/>
        <v>1.91</v>
      </c>
      <c r="G19" s="44">
        <v>1.91</v>
      </c>
      <c r="H19" s="43"/>
      <c r="I19" s="47"/>
    </row>
    <row r="20" ht="22.8" customHeight="1" spans="1:9">
      <c r="A20" s="6"/>
      <c r="B20" s="40" t="s">
        <v>162</v>
      </c>
      <c r="C20" s="40" t="s">
        <v>170</v>
      </c>
      <c r="D20" s="41">
        <v>158101</v>
      </c>
      <c r="E20" s="41" t="s">
        <v>227</v>
      </c>
      <c r="F20" s="42">
        <f t="shared" ref="F20:F25" si="1">G20+H20</f>
        <v>12.25</v>
      </c>
      <c r="G20" s="43">
        <v>12.25</v>
      </c>
      <c r="H20" s="43"/>
      <c r="I20" s="47"/>
    </row>
    <row r="21" ht="22.8" customHeight="1" spans="2:9">
      <c r="B21" s="40" t="s">
        <v>162</v>
      </c>
      <c r="C21" s="40" t="s">
        <v>228</v>
      </c>
      <c r="D21" s="41">
        <v>158101</v>
      </c>
      <c r="E21" s="41" t="s">
        <v>229</v>
      </c>
      <c r="F21" s="42">
        <f t="shared" si="1"/>
        <v>127.72</v>
      </c>
      <c r="G21" s="43">
        <v>127.72</v>
      </c>
      <c r="H21" s="43"/>
      <c r="I21" s="47"/>
    </row>
    <row r="22" ht="22.8" customHeight="1" spans="2:9">
      <c r="B22" s="40">
        <v>302</v>
      </c>
      <c r="C22" s="40" t="s">
        <v>22</v>
      </c>
      <c r="D22" s="41">
        <v>158101</v>
      </c>
      <c r="E22" s="41" t="s">
        <v>230</v>
      </c>
      <c r="F22" s="42">
        <f t="shared" si="1"/>
        <v>393.58</v>
      </c>
      <c r="G22" s="42">
        <f>SUM(G23:G39)</f>
        <v>32.02</v>
      </c>
      <c r="H22" s="42">
        <f>SUM(H23:H39)</f>
        <v>361.56</v>
      </c>
      <c r="I22" s="47"/>
    </row>
    <row r="23" ht="22.8" customHeight="1" spans="1:9">
      <c r="A23" s="6"/>
      <c r="B23" s="40" t="s">
        <v>231</v>
      </c>
      <c r="C23" s="40" t="s">
        <v>213</v>
      </c>
      <c r="D23" s="41">
        <v>158101</v>
      </c>
      <c r="E23" s="41" t="s">
        <v>232</v>
      </c>
      <c r="F23" s="42">
        <f t="shared" si="1"/>
        <v>38.75</v>
      </c>
      <c r="G23" s="43"/>
      <c r="H23" s="43">
        <v>38.75</v>
      </c>
      <c r="I23" s="47"/>
    </row>
    <row r="24" ht="22.8" customHeight="1" spans="2:9">
      <c r="B24" s="40" t="s">
        <v>231</v>
      </c>
      <c r="C24" s="40" t="s">
        <v>215</v>
      </c>
      <c r="D24" s="41">
        <v>158101</v>
      </c>
      <c r="E24" s="41" t="s">
        <v>233</v>
      </c>
      <c r="F24" s="42">
        <f t="shared" si="1"/>
        <v>20.6</v>
      </c>
      <c r="G24" s="43"/>
      <c r="H24" s="43">
        <v>20.6</v>
      </c>
      <c r="I24" s="47"/>
    </row>
    <row r="25" ht="22.8" customHeight="1" spans="2:9">
      <c r="B25" s="40" t="s">
        <v>234</v>
      </c>
      <c r="C25" s="45" t="s">
        <v>88</v>
      </c>
      <c r="D25" s="41">
        <v>158101</v>
      </c>
      <c r="E25" s="41" t="s">
        <v>235</v>
      </c>
      <c r="F25" s="42">
        <f t="shared" si="1"/>
        <v>0.6</v>
      </c>
      <c r="G25" s="43"/>
      <c r="H25" s="43">
        <v>0.6</v>
      </c>
      <c r="I25" s="47"/>
    </row>
    <row r="26" ht="22.8" customHeight="1" spans="2:9">
      <c r="B26" s="40" t="s">
        <v>231</v>
      </c>
      <c r="C26" s="40" t="s">
        <v>200</v>
      </c>
      <c r="D26" s="41">
        <v>158101</v>
      </c>
      <c r="E26" s="41" t="s">
        <v>236</v>
      </c>
      <c r="F26" s="42">
        <f t="shared" ref="F26:F29" si="2">G26+H26</f>
        <v>1.7</v>
      </c>
      <c r="G26" s="43"/>
      <c r="H26" s="43">
        <v>1.7</v>
      </c>
      <c r="I26" s="47"/>
    </row>
    <row r="27" ht="22.8" customHeight="1" spans="2:9">
      <c r="B27" s="40" t="s">
        <v>231</v>
      </c>
      <c r="C27" s="40" t="s">
        <v>237</v>
      </c>
      <c r="D27" s="41">
        <v>158101</v>
      </c>
      <c r="E27" s="41" t="s">
        <v>238</v>
      </c>
      <c r="F27" s="42">
        <f t="shared" si="2"/>
        <v>18.38</v>
      </c>
      <c r="G27" s="43"/>
      <c r="H27" s="43">
        <v>18.38</v>
      </c>
      <c r="I27" s="47"/>
    </row>
    <row r="28" ht="22.8" customHeight="1" spans="2:9">
      <c r="B28" s="40" t="s">
        <v>231</v>
      </c>
      <c r="C28" s="40" t="s">
        <v>219</v>
      </c>
      <c r="D28" s="41">
        <v>158101</v>
      </c>
      <c r="E28" s="41" t="s">
        <v>239</v>
      </c>
      <c r="F28" s="42">
        <f t="shared" si="2"/>
        <v>20.34</v>
      </c>
      <c r="G28" s="43"/>
      <c r="H28" s="43">
        <v>20.34</v>
      </c>
      <c r="I28" s="47"/>
    </row>
    <row r="29" ht="22.8" customHeight="1" spans="2:9">
      <c r="B29" s="40" t="s">
        <v>234</v>
      </c>
      <c r="C29" s="45" t="s">
        <v>182</v>
      </c>
      <c r="D29" s="41">
        <v>158101</v>
      </c>
      <c r="E29" s="41" t="s">
        <v>240</v>
      </c>
      <c r="F29" s="42">
        <f t="shared" si="2"/>
        <v>4.04</v>
      </c>
      <c r="G29" s="43"/>
      <c r="H29" s="43">
        <v>4.04</v>
      </c>
      <c r="I29" s="47"/>
    </row>
    <row r="30" ht="22.8" customHeight="1" spans="2:9">
      <c r="B30" s="40" t="s">
        <v>231</v>
      </c>
      <c r="C30" s="40" t="s">
        <v>241</v>
      </c>
      <c r="D30" s="41">
        <v>158101</v>
      </c>
      <c r="E30" s="41" t="s">
        <v>242</v>
      </c>
      <c r="F30" s="42">
        <f t="shared" ref="F30:F35" si="3">G30+H30</f>
        <v>66</v>
      </c>
      <c r="G30" s="43"/>
      <c r="H30" s="43">
        <v>66</v>
      </c>
      <c r="I30" s="47"/>
    </row>
    <row r="31" ht="22.8" customHeight="1" spans="2:9">
      <c r="B31" s="40" t="s">
        <v>231</v>
      </c>
      <c r="C31" s="40" t="s">
        <v>243</v>
      </c>
      <c r="D31" s="41">
        <v>158101</v>
      </c>
      <c r="E31" s="41" t="s">
        <v>244</v>
      </c>
      <c r="F31" s="42">
        <f t="shared" si="3"/>
        <v>1</v>
      </c>
      <c r="G31" s="43"/>
      <c r="H31" s="43">
        <v>1</v>
      </c>
      <c r="I31" s="47"/>
    </row>
    <row r="32" ht="22.8" customHeight="1" spans="2:9">
      <c r="B32" s="40" t="s">
        <v>231</v>
      </c>
      <c r="C32" s="40" t="s">
        <v>245</v>
      </c>
      <c r="D32" s="41">
        <v>158101</v>
      </c>
      <c r="E32" s="41" t="s">
        <v>246</v>
      </c>
      <c r="F32" s="42">
        <f t="shared" si="3"/>
        <v>5.5</v>
      </c>
      <c r="G32" s="43"/>
      <c r="H32" s="43">
        <v>5.5</v>
      </c>
      <c r="I32" s="47"/>
    </row>
    <row r="33" ht="22.8" customHeight="1" spans="2:9">
      <c r="B33" s="40" t="s">
        <v>231</v>
      </c>
      <c r="C33" s="40" t="s">
        <v>247</v>
      </c>
      <c r="D33" s="41">
        <v>158101</v>
      </c>
      <c r="E33" s="41" t="s">
        <v>248</v>
      </c>
      <c r="F33" s="42">
        <f t="shared" si="3"/>
        <v>10.7</v>
      </c>
      <c r="G33" s="43"/>
      <c r="H33" s="43">
        <v>10.7</v>
      </c>
      <c r="I33" s="47"/>
    </row>
    <row r="34" ht="22.8" customHeight="1" spans="2:9">
      <c r="B34" s="40" t="s">
        <v>234</v>
      </c>
      <c r="C34" s="40">
        <v>31</v>
      </c>
      <c r="D34" s="41">
        <v>158101</v>
      </c>
      <c r="E34" s="41" t="s">
        <v>249</v>
      </c>
      <c r="F34" s="42">
        <f t="shared" si="3"/>
        <v>80.69</v>
      </c>
      <c r="G34" s="43"/>
      <c r="H34" s="43">
        <v>80.69</v>
      </c>
      <c r="I34" s="47"/>
    </row>
    <row r="35" ht="22.8" customHeight="1" spans="2:9">
      <c r="B35" s="40" t="s">
        <v>234</v>
      </c>
      <c r="C35" s="40">
        <v>26</v>
      </c>
      <c r="D35" s="41">
        <v>158101</v>
      </c>
      <c r="E35" s="41" t="s">
        <v>189</v>
      </c>
      <c r="F35" s="42">
        <f t="shared" si="3"/>
        <v>2.5</v>
      </c>
      <c r="G35" s="43"/>
      <c r="H35" s="43">
        <v>2.5</v>
      </c>
      <c r="I35" s="47"/>
    </row>
    <row r="36" ht="22.8" customHeight="1" spans="2:9">
      <c r="B36" s="40" t="s">
        <v>231</v>
      </c>
      <c r="C36" s="40" t="s">
        <v>250</v>
      </c>
      <c r="D36" s="41">
        <v>158101</v>
      </c>
      <c r="E36" s="41" t="s">
        <v>251</v>
      </c>
      <c r="F36" s="42">
        <f t="shared" ref="F36:F38" si="4">G36+H36</f>
        <v>10.78</v>
      </c>
      <c r="G36" s="43">
        <v>10.78</v>
      </c>
      <c r="H36" s="43"/>
      <c r="I36" s="47"/>
    </row>
    <row r="37" ht="22.8" customHeight="1" spans="2:9">
      <c r="B37" s="40" t="s">
        <v>231</v>
      </c>
      <c r="C37" s="40" t="s">
        <v>252</v>
      </c>
      <c r="D37" s="41">
        <v>158101</v>
      </c>
      <c r="E37" s="41" t="s">
        <v>253</v>
      </c>
      <c r="F37" s="42">
        <f t="shared" si="4"/>
        <v>21.24</v>
      </c>
      <c r="G37" s="43">
        <v>21.24</v>
      </c>
      <c r="H37" s="43"/>
      <c r="I37" s="47"/>
    </row>
    <row r="38" ht="22.8" customHeight="1" spans="2:9">
      <c r="B38" s="40" t="s">
        <v>234</v>
      </c>
      <c r="C38" s="40">
        <v>99</v>
      </c>
      <c r="D38" s="41">
        <v>158101</v>
      </c>
      <c r="E38" s="41" t="s">
        <v>254</v>
      </c>
      <c r="F38" s="42">
        <f t="shared" si="4"/>
        <v>2.93</v>
      </c>
      <c r="G38" s="43"/>
      <c r="H38" s="43">
        <v>2.93</v>
      </c>
      <c r="I38" s="47"/>
    </row>
    <row r="39" ht="22.8" customHeight="1" spans="2:9">
      <c r="B39" s="40" t="s">
        <v>231</v>
      </c>
      <c r="C39" s="40" t="s">
        <v>193</v>
      </c>
      <c r="D39" s="41">
        <v>158101</v>
      </c>
      <c r="E39" s="41" t="s">
        <v>255</v>
      </c>
      <c r="F39" s="42">
        <f t="shared" ref="F39:F46" si="5">G39+H39</f>
        <v>87.83</v>
      </c>
      <c r="G39" s="42">
        <f>SUM(G40)</f>
        <v>0</v>
      </c>
      <c r="H39" s="42">
        <f>SUM(H40)</f>
        <v>87.83</v>
      </c>
      <c r="I39" s="47"/>
    </row>
    <row r="40" ht="22.8" customHeight="1" spans="1:9">
      <c r="A40" s="6"/>
      <c r="B40" s="40" t="s">
        <v>231</v>
      </c>
      <c r="C40" s="40" t="s">
        <v>193</v>
      </c>
      <c r="D40" s="41">
        <v>158101</v>
      </c>
      <c r="E40" s="41" t="s">
        <v>256</v>
      </c>
      <c r="F40" s="42">
        <f t="shared" si="5"/>
        <v>87.83</v>
      </c>
      <c r="G40" s="43"/>
      <c r="H40" s="42">
        <v>87.83</v>
      </c>
      <c r="I40" s="47"/>
    </row>
    <row r="41" ht="22.8" customHeight="1" spans="2:9">
      <c r="B41" s="40">
        <v>303</v>
      </c>
      <c r="C41" s="40" t="s">
        <v>22</v>
      </c>
      <c r="D41" s="41">
        <v>158101</v>
      </c>
      <c r="E41" s="41" t="s">
        <v>257</v>
      </c>
      <c r="F41" s="42">
        <f t="shared" si="5"/>
        <v>29.03</v>
      </c>
      <c r="G41" s="42">
        <f>SUM(G42:G43,G46)</f>
        <v>29.03</v>
      </c>
      <c r="H41" s="42">
        <f>SUM(H42:H43,H46)</f>
        <v>0</v>
      </c>
      <c r="I41" s="47"/>
    </row>
    <row r="42" ht="22.8" customHeight="1" spans="1:9">
      <c r="A42" s="6"/>
      <c r="B42" s="40" t="s">
        <v>199</v>
      </c>
      <c r="C42" s="40" t="s">
        <v>213</v>
      </c>
      <c r="D42" s="41">
        <v>158101</v>
      </c>
      <c r="E42" s="41" t="s">
        <v>258</v>
      </c>
      <c r="F42" s="42">
        <f t="shared" si="5"/>
        <v>7.02</v>
      </c>
      <c r="G42" s="43">
        <v>7.02</v>
      </c>
      <c r="H42" s="43"/>
      <c r="I42" s="47"/>
    </row>
    <row r="43" ht="22.8" customHeight="1" spans="2:9">
      <c r="B43" s="40" t="s">
        <v>199</v>
      </c>
      <c r="C43" s="40" t="s">
        <v>200</v>
      </c>
      <c r="D43" s="41">
        <v>158101</v>
      </c>
      <c r="E43" s="41" t="s">
        <v>259</v>
      </c>
      <c r="F43" s="42">
        <f t="shared" si="5"/>
        <v>21.9</v>
      </c>
      <c r="G43" s="42">
        <f>SUM(G44:G45)</f>
        <v>21.9</v>
      </c>
      <c r="H43" s="42">
        <f>SUM(H44:H45)</f>
        <v>0</v>
      </c>
      <c r="I43" s="47"/>
    </row>
    <row r="44" ht="22.8" customHeight="1" spans="1:9">
      <c r="A44" s="6"/>
      <c r="B44" s="40" t="s">
        <v>199</v>
      </c>
      <c r="C44" s="40" t="s">
        <v>200</v>
      </c>
      <c r="D44" s="41">
        <v>158101</v>
      </c>
      <c r="E44" s="41" t="s">
        <v>260</v>
      </c>
      <c r="F44" s="42">
        <f t="shared" si="5"/>
        <v>15.93</v>
      </c>
      <c r="G44" s="43">
        <v>15.93</v>
      </c>
      <c r="H44" s="43"/>
      <c r="I44" s="47"/>
    </row>
    <row r="45" ht="22.8" customHeight="1" spans="1:9">
      <c r="A45" s="6"/>
      <c r="B45" s="40" t="s">
        <v>199</v>
      </c>
      <c r="C45" s="40" t="s">
        <v>200</v>
      </c>
      <c r="D45" s="41">
        <v>158101</v>
      </c>
      <c r="E45" s="41" t="s">
        <v>261</v>
      </c>
      <c r="F45" s="42">
        <f t="shared" si="5"/>
        <v>5.97</v>
      </c>
      <c r="G45" s="43">
        <v>5.97</v>
      </c>
      <c r="H45" s="43"/>
      <c r="I45" s="47"/>
    </row>
    <row r="46" ht="22.8" customHeight="1" spans="2:9">
      <c r="B46" s="40" t="s">
        <v>199</v>
      </c>
      <c r="C46" s="40" t="s">
        <v>262</v>
      </c>
      <c r="D46" s="41">
        <v>158101</v>
      </c>
      <c r="E46" s="41" t="s">
        <v>263</v>
      </c>
      <c r="F46" s="42">
        <f t="shared" si="5"/>
        <v>0.11</v>
      </c>
      <c r="G46" s="43">
        <v>0.11</v>
      </c>
      <c r="H46" s="43"/>
      <c r="I46" s="47"/>
    </row>
    <row r="47" ht="9.75" customHeight="1" spans="1:9">
      <c r="A47" s="19"/>
      <c r="B47" s="19"/>
      <c r="C47" s="19"/>
      <c r="D47" s="46"/>
      <c r="E47" s="19"/>
      <c r="F47" s="19"/>
      <c r="G47" s="19"/>
      <c r="H47" s="19"/>
      <c r="I47" s="48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44:A4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10" width="9.76851851851852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264</v>
      </c>
      <c r="H1" s="6"/>
    </row>
    <row r="2" ht="22.8" customHeight="1" spans="1:8">
      <c r="A2" s="1"/>
      <c r="B2" s="3" t="s">
        <v>265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266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126.1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126.1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6">
        <f>G9</f>
        <v>126.1</v>
      </c>
      <c r="H8" s="24"/>
    </row>
    <row r="9" ht="22.8" customHeight="1" spans="2:8">
      <c r="B9" s="13"/>
      <c r="C9" s="13"/>
      <c r="D9" s="13"/>
      <c r="E9" s="13"/>
      <c r="F9" s="13" t="s">
        <v>87</v>
      </c>
      <c r="G9" s="16">
        <f>SUM(G10:G13)</f>
        <v>126.1</v>
      </c>
      <c r="H9" s="25"/>
    </row>
    <row r="10" ht="22.8" customHeight="1" spans="1:8">
      <c r="A10" s="8"/>
      <c r="B10" s="13">
        <v>201</v>
      </c>
      <c r="C10" s="13">
        <v>38</v>
      </c>
      <c r="D10" s="33" t="s">
        <v>86</v>
      </c>
      <c r="E10" s="13" t="s">
        <v>267</v>
      </c>
      <c r="F10" s="13" t="s">
        <v>268</v>
      </c>
      <c r="G10" s="18">
        <v>47.87</v>
      </c>
      <c r="H10" s="25"/>
    </row>
    <row r="11" ht="22.8" customHeight="1" spans="1:8">
      <c r="A11" s="8"/>
      <c r="B11" s="13">
        <v>201</v>
      </c>
      <c r="C11" s="13">
        <v>38</v>
      </c>
      <c r="D11" s="33" t="s">
        <v>88</v>
      </c>
      <c r="E11" s="13" t="s">
        <v>267</v>
      </c>
      <c r="F11" s="13" t="s">
        <v>269</v>
      </c>
      <c r="G11" s="18">
        <v>40.73</v>
      </c>
      <c r="H11" s="25"/>
    </row>
    <row r="12" ht="22.8" customHeight="1" spans="1:8">
      <c r="A12" s="8"/>
      <c r="B12" s="13">
        <v>201</v>
      </c>
      <c r="C12" s="13">
        <v>38</v>
      </c>
      <c r="D12" s="33" t="s">
        <v>270</v>
      </c>
      <c r="E12" s="13" t="s">
        <v>267</v>
      </c>
      <c r="F12" s="13" t="s">
        <v>271</v>
      </c>
      <c r="G12" s="18">
        <v>33</v>
      </c>
      <c r="H12" s="25"/>
    </row>
    <row r="13" ht="22.8" customHeight="1" spans="1:8">
      <c r="A13" s="8"/>
      <c r="B13" s="13">
        <v>201</v>
      </c>
      <c r="C13" s="13">
        <v>38</v>
      </c>
      <c r="D13" s="33" t="s">
        <v>272</v>
      </c>
      <c r="E13" s="13" t="s">
        <v>267</v>
      </c>
      <c r="F13" s="13" t="s">
        <v>273</v>
      </c>
      <c r="G13" s="18">
        <v>4.5</v>
      </c>
      <c r="H13" s="25"/>
    </row>
    <row r="14" ht="9.75" customHeight="1" spans="1:8">
      <c r="A14" s="19"/>
      <c r="B14" s="20"/>
      <c r="C14" s="20"/>
      <c r="D14" s="20"/>
      <c r="E14" s="20"/>
      <c r="F14" s="19"/>
      <c r="G14" s="19"/>
      <c r="H14" s="27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向红桔</cp:lastModifiedBy>
  <dcterms:created xsi:type="dcterms:W3CDTF">2022-03-09T08:14:00Z</dcterms:created>
  <dcterms:modified xsi:type="dcterms:W3CDTF">2022-09-09T01:57:36Z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751922B9AAB04D959F6DBB3E4D5495E4</vt:lpwstr>
  </property>
  <property fmtid="{D5CDD505-2E9C-101B-9397-08002B2CF9AE}" pid="3" name="KSOProductBuildVer">
    <vt:lpwstr>2052-11.8.2.11542</vt:lpwstr>
  </property>
</Properties>
</file>