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定" sheetId="2" r:id="rId1"/>
  </sheets>
  <definedNames>
    <definedName name="_xlnm.Print_Titles" localSheetId="0">定!$2:$3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<sst xmlns="http://schemas.openxmlformats.org/spreadsheetml/2006/main" count="26" uniqueCount="23">
  <si>
    <t>旺苍县2025年中央财政农业社会化服务项目建设任务和资金补助规划表</t>
  </si>
  <si>
    <t>序号</t>
  </si>
  <si>
    <t>服务内容</t>
  </si>
  <si>
    <t>规划情况</t>
  </si>
  <si>
    <t>财政补助测算</t>
  </si>
  <si>
    <t>备注</t>
  </si>
  <si>
    <t>服务规模（亩）</t>
  </si>
  <si>
    <t>折合系数</t>
  </si>
  <si>
    <t>折合面积（亩）</t>
  </si>
  <si>
    <t>服务单价
（元/亩）</t>
  </si>
  <si>
    <t>补助标准
（元/亩）</t>
  </si>
  <si>
    <t>争取财政补助
资金（万元）</t>
  </si>
  <si>
    <t>财政补助资金占比（%）</t>
  </si>
  <si>
    <t>合计</t>
  </si>
  <si>
    <t>一</t>
  </si>
  <si>
    <t>水稻小计</t>
  </si>
  <si>
    <t>机收</t>
  </si>
  <si>
    <t>病虫害防治</t>
  </si>
  <si>
    <t>二</t>
  </si>
  <si>
    <t>油菜小计</t>
  </si>
  <si>
    <t>机耕</t>
  </si>
  <si>
    <t>三</t>
  </si>
  <si>
    <t>小麦小计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</si>
</sst>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sz val="12"/>
      <color rgb="FF000000"/>
      <name val="黑体"/>
      <charset val="134"/>
    </font>
    <font>
      <sz val="12"/>
      <color theme="1"/>
      <name val="黑体"/>
      <charset val="134"/>
    </font>
    <font>
      <sz val="11"/>
      <color theme="1"/>
      <name val="黑体"/>
      <charset val="134"/>
    </font>
    <font>
      <b/>
      <sz val="12"/>
      <color rgb="FF000000"/>
      <name val="仿宋_GB2312"/>
      <charset val="134"/>
    </font>
    <font>
      <b/>
      <sz val="11"/>
      <color theme="1"/>
      <name val="宋体"/>
      <charset val="134"/>
      <scheme val="minor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14"/>
  <sheetViews>
    <sheetView tabSelected="1" workbookViewId="0">
      <selection activeCell="G21" sqref="G21"/>
    </sheetView>
  </sheetViews>
  <sheetFormatPr defaultColWidth="9" defaultRowHeight="13.5"/>
  <cols>
    <col min="2" max="2" width="15.75" customWidth="1"/>
    <col min="3" max="3" width="10.5" customWidth="1"/>
    <col min="4" max="4" width="9.75" customWidth="1"/>
    <col min="5" max="5" width="10.375" customWidth="1"/>
    <col min="6" max="6" width="10.625" customWidth="1"/>
    <col min="7" max="7" width="11.625" customWidth="1"/>
    <col min="8" max="8" width="14.375" customWidth="1"/>
    <col min="9" max="9" width="14.25" customWidth="1"/>
    <col min="10" max="10" width="15.75" customWidth="1"/>
    <col min="11" max="11" width="15.5" customWidth="1"/>
    <col min="12" max="12" width="10.125" customWidth="1"/>
  </cols>
  <sheetData>
    <row r="1" ht="39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2" customHeight="1" spans="1:10">
      <c r="A2" s="2" t="s">
        <v>1</v>
      </c>
      <c r="B2" s="2" t="s">
        <v>2</v>
      </c>
      <c r="C2" s="3" t="s">
        <v>3</v>
      </c>
      <c r="D2" s="3"/>
      <c r="E2" s="3"/>
      <c r="F2" s="4" t="s">
        <v>4</v>
      </c>
      <c r="G2" s="4"/>
      <c r="H2" s="4"/>
      <c r="I2" s="4"/>
      <c r="J2" s="2" t="s">
        <v>5</v>
      </c>
    </row>
    <row r="3" ht="36" customHeight="1" spans="1:11">
      <c r="A3" s="2"/>
      <c r="B3" s="2"/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2"/>
      <c r="K3" s="9"/>
    </row>
    <row r="4" ht="25" customHeight="1" spans="1:11">
      <c r="A4" s="5"/>
      <c r="B4" s="5" t="s">
        <v>13</v>
      </c>
      <c r="C4" s="6">
        <f>SUM(C5:C13)</f>
        <v>54700</v>
      </c>
      <c r="D4" s="6"/>
      <c r="E4" s="6">
        <f>SUM(E5:E13)</f>
        <v>12306</v>
      </c>
      <c r="F4" s="5"/>
      <c r="G4" s="5"/>
      <c r="H4" s="7">
        <f>H5+H8+H11</f>
        <v>136.01</v>
      </c>
      <c r="I4" s="5"/>
      <c r="J4" s="5"/>
      <c r="K4" s="9"/>
    </row>
    <row r="5" ht="25" customHeight="1" spans="1:11">
      <c r="A5" s="5" t="s">
        <v>14</v>
      </c>
      <c r="B5" s="5" t="s">
        <v>15</v>
      </c>
      <c r="C5" s="5"/>
      <c r="D5" s="5"/>
      <c r="E5" s="5"/>
      <c r="F5" s="5"/>
      <c r="G5" s="5">
        <f>SUM(G6:G7)</f>
        <v>43</v>
      </c>
      <c r="H5" s="5">
        <f>SUM(H6:H7)</f>
        <v>40.85</v>
      </c>
      <c r="I5" s="5"/>
      <c r="J5" s="5"/>
      <c r="K5" s="9"/>
    </row>
    <row r="6" ht="25" customHeight="1" spans="1:11">
      <c r="A6" s="8">
        <v>1</v>
      </c>
      <c r="B6" s="8" t="s">
        <v>16</v>
      </c>
      <c r="C6" s="8">
        <v>9500</v>
      </c>
      <c r="D6" s="8">
        <v>0.26</v>
      </c>
      <c r="E6" s="8">
        <f>C6*D6</f>
        <v>2470</v>
      </c>
      <c r="F6" s="8">
        <v>250</v>
      </c>
      <c r="G6" s="8">
        <v>35</v>
      </c>
      <c r="H6" s="8">
        <f>C6*G6/10000</f>
        <v>33.25</v>
      </c>
      <c r="I6" s="10">
        <f>G6/F6</f>
        <v>0.14</v>
      </c>
      <c r="J6" s="8"/>
      <c r="K6" s="9"/>
    </row>
    <row r="7" ht="25" customHeight="1" spans="1:11">
      <c r="A7" s="8">
        <v>2</v>
      </c>
      <c r="B7" s="8" t="s">
        <v>17</v>
      </c>
      <c r="C7" s="8">
        <v>9500</v>
      </c>
      <c r="D7" s="8">
        <v>0.13</v>
      </c>
      <c r="E7" s="8">
        <f>C7*D7</f>
        <v>1235</v>
      </c>
      <c r="F7" s="8">
        <v>20</v>
      </c>
      <c r="G7" s="8">
        <v>8</v>
      </c>
      <c r="H7" s="8">
        <f>C7*G7/10000</f>
        <v>7.6</v>
      </c>
      <c r="I7" s="10">
        <f>G7/F7</f>
        <v>0.4</v>
      </c>
      <c r="J7" s="8"/>
      <c r="K7" s="9"/>
    </row>
    <row r="8" ht="25" customHeight="1" spans="1:11">
      <c r="A8" s="5" t="s">
        <v>18</v>
      </c>
      <c r="B8" s="5" t="s">
        <v>19</v>
      </c>
      <c r="C8" s="8"/>
      <c r="D8" s="8"/>
      <c r="E8" s="8"/>
      <c r="F8" s="5"/>
      <c r="G8" s="5">
        <f>G9+G10</f>
        <v>53</v>
      </c>
      <c r="H8" s="5">
        <f>H9+H10</f>
        <v>52.23</v>
      </c>
      <c r="I8" s="10"/>
      <c r="J8" s="8"/>
      <c r="K8" s="9"/>
    </row>
    <row r="9" ht="25" customHeight="1" spans="1:11">
      <c r="A9" s="8">
        <v>2</v>
      </c>
      <c r="B9" s="8" t="s">
        <v>20</v>
      </c>
      <c r="C9" s="8">
        <v>9900</v>
      </c>
      <c r="D9" s="8">
        <v>0.35</v>
      </c>
      <c r="E9" s="8">
        <f t="shared" ref="E8:E13" si="0">C9*D9</f>
        <v>3465</v>
      </c>
      <c r="F9" s="8">
        <v>200</v>
      </c>
      <c r="G9" s="8">
        <v>45</v>
      </c>
      <c r="H9" s="8">
        <f>C9*G9/10000</f>
        <v>44.55</v>
      </c>
      <c r="I9" s="10">
        <f>G9/F9</f>
        <v>0.225</v>
      </c>
      <c r="J9" s="8"/>
      <c r="K9" s="9"/>
    </row>
    <row r="10" ht="25" customHeight="1" spans="1:11">
      <c r="A10" s="8">
        <v>3</v>
      </c>
      <c r="B10" s="8" t="s">
        <v>17</v>
      </c>
      <c r="C10" s="8">
        <v>9600</v>
      </c>
      <c r="D10" s="8">
        <v>0.13</v>
      </c>
      <c r="E10" s="8">
        <f t="shared" si="0"/>
        <v>1248</v>
      </c>
      <c r="F10" s="8">
        <v>20</v>
      </c>
      <c r="G10" s="8">
        <v>8</v>
      </c>
      <c r="H10" s="8">
        <f>C10*G10/10000</f>
        <v>7.68</v>
      </c>
      <c r="I10" s="10">
        <f>G10/F10</f>
        <v>0.4</v>
      </c>
      <c r="J10" s="8"/>
      <c r="K10" s="9"/>
    </row>
    <row r="11" ht="25" customHeight="1" spans="1:11">
      <c r="A11" s="5" t="s">
        <v>21</v>
      </c>
      <c r="B11" s="5" t="s">
        <v>22</v>
      </c>
      <c r="C11" s="8"/>
      <c r="D11" s="8"/>
      <c r="E11" s="8"/>
      <c r="F11" s="5"/>
      <c r="G11" s="5">
        <f>G12+G13</f>
        <v>53</v>
      </c>
      <c r="H11" s="5">
        <f>H12+H13</f>
        <v>42.93</v>
      </c>
      <c r="I11" s="10"/>
      <c r="J11" s="8"/>
      <c r="K11" s="9"/>
    </row>
    <row r="12" ht="25" customHeight="1" spans="1:11">
      <c r="A12" s="8">
        <v>4</v>
      </c>
      <c r="B12" s="8" t="s">
        <v>20</v>
      </c>
      <c r="C12" s="8">
        <v>8100</v>
      </c>
      <c r="D12" s="8">
        <v>0.35</v>
      </c>
      <c r="E12" s="8">
        <f t="shared" si="0"/>
        <v>2835</v>
      </c>
      <c r="F12" s="8">
        <v>200</v>
      </c>
      <c r="G12" s="8">
        <v>45</v>
      </c>
      <c r="H12" s="8">
        <f>C12*G12/10000</f>
        <v>36.45</v>
      </c>
      <c r="I12" s="10">
        <f>G12/F12</f>
        <v>0.225</v>
      </c>
      <c r="J12" s="8"/>
      <c r="K12" s="9"/>
    </row>
    <row r="13" ht="25" customHeight="1" spans="1:11">
      <c r="A13" s="8">
        <v>5</v>
      </c>
      <c r="B13" s="8" t="s">
        <v>17</v>
      </c>
      <c r="C13" s="8">
        <v>8100</v>
      </c>
      <c r="D13" s="8">
        <v>0.13</v>
      </c>
      <c r="E13" s="8">
        <f t="shared" si="0"/>
        <v>1053</v>
      </c>
      <c r="F13" s="8">
        <v>20</v>
      </c>
      <c r="G13" s="8">
        <v>8</v>
      </c>
      <c r="H13" s="8">
        <f>C13*G13/10000</f>
        <v>6.48</v>
      </c>
      <c r="I13" s="10">
        <f>G13/F13</f>
        <v>0.4</v>
      </c>
      <c r="J13" s="8"/>
      <c r="K13" s="9"/>
    </row>
    <row r="14" ht="25" customHeight="1" spans="1:10">
      <c r="A14" s="8"/>
      <c r="B14" s="8"/>
      <c r="C14" s="8"/>
      <c r="D14" s="8"/>
      <c r="E14" s="8"/>
      <c r="F14" s="8"/>
      <c r="G14" s="8"/>
      <c r="H14" s="8"/>
      <c r="I14" s="11"/>
      <c r="J14" s="12"/>
    </row>
  </sheetData>
  <mergeCells count="6">
    <mergeCell ref="A1:J1"/>
    <mergeCell ref="C2:E2"/>
    <mergeCell ref="F2:I2"/>
    <mergeCell ref="A2:A3"/>
    <mergeCell ref="B2:B3"/>
    <mergeCell ref="J2:J3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  超</dc:creator>
  <cp:lastModifiedBy>WG</cp:lastModifiedBy>
  <dcterms:created xsi:type="dcterms:W3CDTF">2023-09-15T06:46:00Z</dcterms:created>
  <dcterms:modified xsi:type="dcterms:W3CDTF">2025-07-10T08:10:14Z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837841ABCF1B4FEC9AC26AED68E648F4</vt:lpwstr>
  </property>
  <property fmtid="{D5CDD505-2E9C-101B-9397-08002B2CF9AE}" pid="3" name="KSOProductBuildVer">
    <vt:lpwstr>2052-12.1.0.21915</vt:lpwstr>
  </property>
</Properties>
</file>