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3520" windowHeight="8265"/>
  </bookViews>
  <sheets>
    <sheet name="和平四组2" sheetId="2" r:id="rId1"/>
  </sheets>
  <calcPr calcId="125725"/>
</workbook>
</file>

<file path=xl/calcChain.xml><?xml version="1.0" encoding="utf-8"?>
<calcChain xmlns="http://schemas.openxmlformats.org/spreadsheetml/2006/main">
  <c r="P24" i="2"/>
  <c r="N24"/>
  <c r="I24"/>
  <c r="L24" s="1"/>
  <c r="Q24" s="1"/>
  <c r="P23"/>
  <c r="N23"/>
  <c r="L23"/>
  <c r="Q23" s="1"/>
  <c r="I23"/>
  <c r="N22"/>
  <c r="P22" s="1"/>
  <c r="Q22" s="1"/>
  <c r="L22"/>
  <c r="I22"/>
  <c r="P21"/>
  <c r="Q21" s="1"/>
  <c r="L21"/>
  <c r="I21"/>
  <c r="P20"/>
  <c r="Q20" s="1"/>
  <c r="L20"/>
  <c r="I20"/>
  <c r="P19"/>
  <c r="Q19" s="1"/>
  <c r="L19"/>
  <c r="I19"/>
  <c r="P18"/>
  <c r="Q18" s="1"/>
  <c r="L18"/>
  <c r="I18"/>
  <c r="P17"/>
  <c r="Q17" s="1"/>
  <c r="L17"/>
  <c r="I17"/>
  <c r="P16"/>
  <c r="Q16" s="1"/>
  <c r="L16"/>
  <c r="I16"/>
  <c r="P15"/>
  <c r="Q15" s="1"/>
  <c r="L15"/>
  <c r="I15"/>
  <c r="P14"/>
  <c r="Q14" s="1"/>
  <c r="L14"/>
  <c r="I14"/>
  <c r="P13"/>
  <c r="Q13" s="1"/>
  <c r="L13"/>
  <c r="I13"/>
  <c r="P12"/>
  <c r="Q12" s="1"/>
  <c r="N12"/>
  <c r="L12"/>
  <c r="I12"/>
  <c r="Q11"/>
  <c r="P11"/>
  <c r="L11"/>
  <c r="I11"/>
  <c r="Q10"/>
  <c r="P10"/>
  <c r="L10"/>
  <c r="I10"/>
  <c r="Q9"/>
  <c r="P9"/>
  <c r="L9"/>
  <c r="I9"/>
  <c r="Q8"/>
  <c r="P8"/>
  <c r="L8"/>
  <c r="I8"/>
  <c r="Q7"/>
  <c r="P7"/>
  <c r="L7"/>
  <c r="I7"/>
  <c r="Q6"/>
  <c r="P6"/>
  <c r="L6"/>
  <c r="I6"/>
  <c r="Q5"/>
  <c r="P5"/>
  <c r="L5"/>
  <c r="I5"/>
  <c r="Q25" l="1"/>
</calcChain>
</file>

<file path=xl/sharedStrings.xml><?xml version="1.0" encoding="utf-8"?>
<sst xmlns="http://schemas.openxmlformats.org/spreadsheetml/2006/main" count="44" uniqueCount="43">
  <si>
    <t>单位：人、㎡、元</t>
  </si>
  <si>
    <t>序号</t>
  </si>
  <si>
    <t>拆迁
户主</t>
  </si>
  <si>
    <t>户 数</t>
  </si>
  <si>
    <t>房屋补偿</t>
  </si>
  <si>
    <t>安置补偿</t>
  </si>
  <si>
    <t>补偿合计</t>
  </si>
  <si>
    <t>备注</t>
  </si>
  <si>
    <t>拆迁
面积</t>
  </si>
  <si>
    <t>房屋补偿费</t>
  </si>
  <si>
    <t>房屋装饰装修补偿费</t>
  </si>
  <si>
    <t>附属设施
补偿费</t>
  </si>
  <si>
    <t>过渡费</t>
  </si>
  <si>
    <t>搬迁
补助费</t>
  </si>
  <si>
    <t>房屋拆迁奖励</t>
  </si>
  <si>
    <t>签约奖</t>
  </si>
  <si>
    <t>小 计</t>
  </si>
  <si>
    <t>安置
人数</t>
  </si>
  <si>
    <t>货币安置
补偿费</t>
  </si>
  <si>
    <t>水、电、天然气上户补偿</t>
  </si>
  <si>
    <t>张全绪</t>
  </si>
  <si>
    <t>张全勉</t>
  </si>
  <si>
    <t>张仁同</t>
  </si>
  <si>
    <t>1</t>
  </si>
  <si>
    <t>343.61</t>
  </si>
  <si>
    <t>张仁宁</t>
  </si>
  <si>
    <t>黄华英</t>
  </si>
  <si>
    <t>张全从</t>
  </si>
  <si>
    <t>昝菊华</t>
  </si>
  <si>
    <t>张孝育</t>
  </si>
  <si>
    <t>杨清华</t>
  </si>
  <si>
    <t>张全银</t>
  </si>
  <si>
    <t>张仁介</t>
  </si>
  <si>
    <t>张仁全</t>
  </si>
  <si>
    <t>张素成</t>
  </si>
  <si>
    <t>穆秀群</t>
  </si>
  <si>
    <t>张全毫</t>
  </si>
  <si>
    <t>潘广群</t>
  </si>
  <si>
    <t>张明娟</t>
  </si>
  <si>
    <t>张爱华</t>
  </si>
  <si>
    <t>张莉</t>
  </si>
  <si>
    <t>张仁雍</t>
  </si>
  <si>
    <t>旺苍嘉川化工园区建设项目嘉川镇和平村四组房屋征收人员安置及附属设施补偿明细表（一）</t>
    <phoneticPr fontId="12" type="noConversion"/>
  </si>
</sst>
</file>

<file path=xl/styles.xml><?xml version="1.0" encoding="utf-8"?>
<styleSheet xmlns="http://schemas.openxmlformats.org/spreadsheetml/2006/main">
  <numFmts count="4">
    <numFmt numFmtId="176" formatCode="_ &quot;￥&quot;* #,##0.00_ ;_ &quot;￥&quot;* \-#,##0.00_ ;_ &quot;￥&quot;* &quot;-&quot;??_ ;_ @_ "/>
    <numFmt numFmtId="178" formatCode="0.00_);[Red]\(0.00\)"/>
    <numFmt numFmtId="179" formatCode="0.00_ "/>
    <numFmt numFmtId="180" formatCode="0_);[Red]\(0\)"/>
  </numFmts>
  <fonts count="13">
    <font>
      <sz val="11"/>
      <color theme="1"/>
      <name val="宋体"/>
      <charset val="134"/>
      <scheme val="minor"/>
    </font>
    <font>
      <sz val="22"/>
      <color theme="1"/>
      <name val="方正小标宋简体"/>
      <charset val="134"/>
    </font>
    <font>
      <sz val="26"/>
      <color theme="1"/>
      <name val="方正小标宋简体"/>
      <charset val="134"/>
    </font>
    <font>
      <b/>
      <sz val="11"/>
      <color theme="1"/>
      <name val="宋体"/>
      <charset val="134"/>
    </font>
    <font>
      <b/>
      <sz val="12"/>
      <color theme="1"/>
      <name val="仿宋"/>
      <charset val="134"/>
    </font>
    <font>
      <b/>
      <sz val="12"/>
      <color theme="1"/>
      <name val="方正小标宋简体"/>
      <charset val="134"/>
    </font>
    <font>
      <sz val="12"/>
      <color theme="1"/>
      <name val="宋体"/>
      <charset val="134"/>
    </font>
    <font>
      <sz val="12"/>
      <name val="仿宋"/>
      <charset val="134"/>
    </font>
    <font>
      <sz val="12"/>
      <color theme="1"/>
      <name val="仿宋"/>
      <charset val="134"/>
    </font>
    <font>
      <sz val="14"/>
      <color theme="1"/>
      <name val="仿宋"/>
      <charset val="134"/>
    </font>
    <font>
      <sz val="12"/>
      <color rgb="FFFF0000"/>
      <name val="仿宋"/>
      <charset val="134"/>
    </font>
    <font>
      <sz val="11"/>
      <color theme="1"/>
      <name val="宋体"/>
      <charset val="134"/>
      <scheme val="minor"/>
    </font>
    <font>
      <sz val="9"/>
      <name val="宋体"/>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alignment vertical="center"/>
    </xf>
    <xf numFmtId="176" fontId="11" fillId="0" borderId="0" applyFont="0" applyFill="0" applyBorder="0" applyAlignment="0" applyProtection="0">
      <alignment vertical="center"/>
    </xf>
  </cellStyleXfs>
  <cellXfs count="42">
    <xf numFmtId="0" fontId="0" fillId="0" borderId="0" xfId="0">
      <alignment vertical="center"/>
    </xf>
    <xf numFmtId="0" fontId="2" fillId="0" borderId="0" xfId="0" applyFont="1" applyFill="1" applyAlignment="1">
      <alignment horizontal="center" vertical="center"/>
    </xf>
    <xf numFmtId="179" fontId="2" fillId="0" borderId="0" xfId="0" applyNumberFormat="1" applyFont="1" applyFill="1" applyAlignment="1">
      <alignment horizontal="center" vertical="center"/>
    </xf>
    <xf numFmtId="178" fontId="4" fillId="0" borderId="1" xfId="0" applyNumberFormat="1" applyFont="1" applyFill="1" applyBorder="1" applyAlignment="1">
      <alignment horizontal="center" vertical="center" wrapText="1"/>
    </xf>
    <xf numFmtId="178" fontId="4" fillId="0" borderId="3" xfId="0" applyNumberFormat="1" applyFont="1" applyFill="1" applyBorder="1" applyAlignment="1">
      <alignment horizontal="center" vertical="center" wrapText="1"/>
    </xf>
    <xf numFmtId="179" fontId="4"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178" fontId="8" fillId="0" borderId="4" xfId="0" applyNumberFormat="1" applyFont="1" applyFill="1" applyBorder="1" applyAlignment="1">
      <alignment horizontal="center" vertical="center" wrapText="1"/>
    </xf>
    <xf numFmtId="179" fontId="8" fillId="0" borderId="4" xfId="0"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xf>
    <xf numFmtId="49" fontId="8" fillId="0" borderId="1" xfId="1" applyNumberFormat="1" applyFont="1" applyFill="1" applyBorder="1" applyAlignment="1">
      <alignment horizontal="center" vertical="center" wrapText="1"/>
    </xf>
    <xf numFmtId="179" fontId="8" fillId="0" borderId="1" xfId="1" applyNumberFormat="1" applyFont="1" applyFill="1" applyBorder="1" applyAlignment="1">
      <alignment horizontal="center" vertical="center" wrapText="1"/>
    </xf>
    <xf numFmtId="179" fontId="8" fillId="0" borderId="4" xfId="1"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17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0" xfId="0" applyFont="1" applyFill="1" applyAlignment="1">
      <alignment horizontal="center" vertical="center"/>
    </xf>
    <xf numFmtId="178" fontId="4" fillId="0" borderId="4"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179" fontId="7" fillId="0" borderId="4"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xf>
    <xf numFmtId="179" fontId="8" fillId="0" borderId="1" xfId="0" applyNumberFormat="1" applyFont="1" applyFill="1" applyBorder="1" applyAlignment="1">
      <alignment horizontal="center" vertical="center"/>
    </xf>
    <xf numFmtId="0" fontId="8" fillId="0" borderId="1" xfId="1" applyNumberFormat="1" applyFont="1" applyFill="1" applyBorder="1" applyAlignment="1">
      <alignment horizontal="center" vertical="center"/>
    </xf>
    <xf numFmtId="180" fontId="8" fillId="0" borderId="1"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xf>
    <xf numFmtId="0" fontId="7" fillId="0" borderId="6" xfId="0" applyNumberFormat="1" applyFont="1" applyFill="1" applyBorder="1" applyAlignment="1">
      <alignment horizontal="center" vertical="center"/>
    </xf>
    <xf numFmtId="0" fontId="10" fillId="0" borderId="6" xfId="0" applyNumberFormat="1" applyFont="1" applyFill="1" applyBorder="1" applyAlignment="1">
      <alignment horizontal="center" vertical="center"/>
    </xf>
    <xf numFmtId="0" fontId="10" fillId="0" borderId="6"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9" fillId="0" borderId="0" xfId="0" applyFont="1" applyFill="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178" fontId="3"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cellXfs>
  <cellStyles count="2">
    <cellStyle name="常规" xfId="0" builtinId="0"/>
    <cellStyle name="货币" xfId="1" builtinId="4"/>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R25"/>
  <sheetViews>
    <sheetView tabSelected="1" workbookViewId="0">
      <selection sqref="A1:R1"/>
    </sheetView>
  </sheetViews>
  <sheetFormatPr defaultColWidth="9" defaultRowHeight="13.5"/>
  <cols>
    <col min="1" max="1" width="4.625" customWidth="1"/>
    <col min="3" max="3" width="6" customWidth="1"/>
    <col min="5" max="5" width="11.5" customWidth="1"/>
    <col min="6" max="6" width="10.375" customWidth="1"/>
    <col min="7" max="7" width="11.5" customWidth="1"/>
    <col min="8" max="11" width="9.375" customWidth="1"/>
    <col min="12" max="12" width="12.875" customWidth="1"/>
    <col min="13" max="13" width="7" customWidth="1"/>
    <col min="14" max="14" width="16.125" customWidth="1"/>
    <col min="15" max="15" width="10.375" customWidth="1"/>
    <col min="16" max="16" width="15.875" customWidth="1"/>
    <col min="17" max="17" width="15.375" customWidth="1"/>
  </cols>
  <sheetData>
    <row r="1" spans="1:18" ht="93.95" customHeight="1">
      <c r="A1" s="34" t="s">
        <v>42</v>
      </c>
      <c r="B1" s="34"/>
      <c r="C1" s="34"/>
      <c r="D1" s="34"/>
      <c r="E1" s="34"/>
      <c r="F1" s="34"/>
      <c r="G1" s="34"/>
      <c r="H1" s="34"/>
      <c r="I1" s="34"/>
      <c r="J1" s="34"/>
      <c r="K1" s="34"/>
      <c r="L1" s="34"/>
      <c r="M1" s="34"/>
      <c r="N1" s="34"/>
      <c r="O1" s="34"/>
      <c r="P1" s="34"/>
      <c r="Q1" s="34"/>
      <c r="R1" s="34"/>
    </row>
    <row r="2" spans="1:18" ht="27" customHeight="1">
      <c r="A2" s="35"/>
      <c r="B2" s="35"/>
      <c r="C2" s="35"/>
      <c r="D2" s="35"/>
      <c r="E2" s="35"/>
      <c r="F2" s="2"/>
      <c r="G2" s="2"/>
      <c r="H2" s="2"/>
      <c r="I2" s="2"/>
      <c r="J2" s="2"/>
      <c r="K2" s="2"/>
      <c r="L2" s="1"/>
      <c r="M2" s="1"/>
      <c r="N2" s="1"/>
      <c r="O2" s="22"/>
      <c r="P2" s="22"/>
      <c r="Q2" s="36" t="s">
        <v>0</v>
      </c>
      <c r="R2" s="36"/>
    </row>
    <row r="3" spans="1:18" ht="32.1" customHeight="1">
      <c r="A3" s="39" t="s">
        <v>1</v>
      </c>
      <c r="B3" s="40" t="s">
        <v>2</v>
      </c>
      <c r="C3" s="40" t="s">
        <v>3</v>
      </c>
      <c r="D3" s="37" t="s">
        <v>4</v>
      </c>
      <c r="E3" s="38"/>
      <c r="F3" s="38"/>
      <c r="G3" s="38"/>
      <c r="H3" s="38"/>
      <c r="I3" s="38"/>
      <c r="J3" s="38"/>
      <c r="K3" s="38"/>
      <c r="L3" s="38"/>
      <c r="M3" s="38" t="s">
        <v>5</v>
      </c>
      <c r="N3" s="38"/>
      <c r="O3" s="38"/>
      <c r="P3" s="38"/>
      <c r="Q3" s="40" t="s">
        <v>6</v>
      </c>
      <c r="R3" s="41" t="s">
        <v>7</v>
      </c>
    </row>
    <row r="4" spans="1:18" ht="47.1" customHeight="1">
      <c r="A4" s="39"/>
      <c r="B4" s="40"/>
      <c r="C4" s="40"/>
      <c r="D4" s="4" t="s">
        <v>8</v>
      </c>
      <c r="E4" s="5" t="s">
        <v>9</v>
      </c>
      <c r="F4" s="5" t="s">
        <v>10</v>
      </c>
      <c r="G4" s="5" t="s">
        <v>11</v>
      </c>
      <c r="H4" s="5" t="s">
        <v>12</v>
      </c>
      <c r="I4" s="5" t="s">
        <v>13</v>
      </c>
      <c r="J4" s="5" t="s">
        <v>14</v>
      </c>
      <c r="K4" s="5" t="s">
        <v>15</v>
      </c>
      <c r="L4" s="23" t="s">
        <v>16</v>
      </c>
      <c r="M4" s="3" t="s">
        <v>17</v>
      </c>
      <c r="N4" s="24" t="s">
        <v>18</v>
      </c>
      <c r="O4" s="3" t="s">
        <v>19</v>
      </c>
      <c r="P4" s="3" t="s">
        <v>16</v>
      </c>
      <c r="Q4" s="40"/>
      <c r="R4" s="41"/>
    </row>
    <row r="5" spans="1:18" ht="20.100000000000001" customHeight="1">
      <c r="A5" s="6">
        <v>1</v>
      </c>
      <c r="B5" s="7" t="s">
        <v>20</v>
      </c>
      <c r="C5" s="8">
        <v>1</v>
      </c>
      <c r="D5" s="9">
        <v>147.44999999999999</v>
      </c>
      <c r="E5" s="10">
        <v>109773.2</v>
      </c>
      <c r="F5" s="10">
        <v>18017</v>
      </c>
      <c r="G5" s="10">
        <v>52588.65</v>
      </c>
      <c r="H5" s="10">
        <v>3000</v>
      </c>
      <c r="I5" s="10">
        <f t="shared" ref="I5:I24" si="0">E5*0.02</f>
        <v>2195.4639999999999</v>
      </c>
      <c r="J5" s="25">
        <v>5000</v>
      </c>
      <c r="K5" s="25">
        <v>5000</v>
      </c>
      <c r="L5" s="3">
        <f t="shared" ref="L5:L24" si="1">K5+J5+I5+H5+G5+F5+E5</f>
        <v>195574.31400000001</v>
      </c>
      <c r="M5" s="26">
        <v>5</v>
      </c>
      <c r="N5" s="27">
        <v>800000</v>
      </c>
      <c r="O5" s="16">
        <v>3890</v>
      </c>
      <c r="P5" s="3">
        <f t="shared" ref="P5:P24" si="2">O5+N5</f>
        <v>803890</v>
      </c>
      <c r="Q5" s="3">
        <f t="shared" ref="Q5:Q24" si="3">P5+L5</f>
        <v>999464.31400000001</v>
      </c>
      <c r="R5" s="30"/>
    </row>
    <row r="6" spans="1:18" ht="20.100000000000001" customHeight="1">
      <c r="A6" s="6">
        <v>2</v>
      </c>
      <c r="B6" s="7" t="s">
        <v>21</v>
      </c>
      <c r="C6" s="8">
        <v>1</v>
      </c>
      <c r="D6" s="9">
        <v>87.7</v>
      </c>
      <c r="E6" s="10">
        <v>66123.679999999993</v>
      </c>
      <c r="F6" s="10">
        <v>3853</v>
      </c>
      <c r="G6" s="10">
        <v>2275</v>
      </c>
      <c r="H6" s="10">
        <v>3600</v>
      </c>
      <c r="I6" s="10">
        <f t="shared" si="0"/>
        <v>1322.4735999999998</v>
      </c>
      <c r="J6" s="25">
        <v>5000</v>
      </c>
      <c r="K6" s="25">
        <v>5000</v>
      </c>
      <c r="L6" s="3">
        <f t="shared" si="1"/>
        <v>87174.153599999991</v>
      </c>
      <c r="M6" s="26">
        <v>6</v>
      </c>
      <c r="N6" s="17">
        <v>960000</v>
      </c>
      <c r="O6" s="16">
        <v>1300</v>
      </c>
      <c r="P6" s="3">
        <f t="shared" si="2"/>
        <v>961300</v>
      </c>
      <c r="Q6" s="3">
        <f t="shared" si="3"/>
        <v>1048474.1536</v>
      </c>
      <c r="R6" s="30"/>
    </row>
    <row r="7" spans="1:18" ht="20.100000000000001" customHeight="1">
      <c r="A7" s="6">
        <v>3</v>
      </c>
      <c r="B7" s="7" t="s">
        <v>22</v>
      </c>
      <c r="C7" s="11" t="s">
        <v>23</v>
      </c>
      <c r="D7" s="12" t="s">
        <v>24</v>
      </c>
      <c r="E7" s="13">
        <v>269748.2</v>
      </c>
      <c r="F7" s="14">
        <v>38852</v>
      </c>
      <c r="G7" s="14">
        <v>114503.7</v>
      </c>
      <c r="H7" s="14">
        <v>1800</v>
      </c>
      <c r="I7" s="10">
        <f t="shared" si="0"/>
        <v>5394.9639999999999</v>
      </c>
      <c r="J7" s="25">
        <v>5000</v>
      </c>
      <c r="K7" s="25">
        <v>5000</v>
      </c>
      <c r="L7" s="3">
        <f t="shared" si="1"/>
        <v>440298.864</v>
      </c>
      <c r="M7" s="28">
        <v>3</v>
      </c>
      <c r="N7" s="27">
        <v>480000</v>
      </c>
      <c r="O7" s="8">
        <v>10590</v>
      </c>
      <c r="P7" s="3">
        <f t="shared" si="2"/>
        <v>490590</v>
      </c>
      <c r="Q7" s="3">
        <f t="shared" si="3"/>
        <v>930888.86400000006</v>
      </c>
      <c r="R7" s="30"/>
    </row>
    <row r="8" spans="1:18" ht="20.100000000000001" customHeight="1">
      <c r="A8" s="6">
        <v>4</v>
      </c>
      <c r="B8" s="7" t="s">
        <v>25</v>
      </c>
      <c r="C8" s="15">
        <v>1</v>
      </c>
      <c r="D8" s="16">
        <v>141.61000000000001</v>
      </c>
      <c r="E8" s="17">
        <v>79301.600000000006</v>
      </c>
      <c r="F8" s="17">
        <v>4018</v>
      </c>
      <c r="G8" s="17">
        <v>16221.9</v>
      </c>
      <c r="H8" s="17">
        <v>2400</v>
      </c>
      <c r="I8" s="10">
        <f t="shared" si="0"/>
        <v>1586.0320000000002</v>
      </c>
      <c r="J8" s="25">
        <v>5000</v>
      </c>
      <c r="K8" s="25">
        <v>5000</v>
      </c>
      <c r="L8" s="3">
        <f t="shared" si="1"/>
        <v>113527.53200000001</v>
      </c>
      <c r="M8" s="15">
        <v>4</v>
      </c>
      <c r="N8" s="17">
        <v>640000</v>
      </c>
      <c r="O8" s="16">
        <v>1300</v>
      </c>
      <c r="P8" s="3">
        <f t="shared" si="2"/>
        <v>641300</v>
      </c>
      <c r="Q8" s="3">
        <f t="shared" si="3"/>
        <v>754827.53200000001</v>
      </c>
      <c r="R8" s="30"/>
    </row>
    <row r="9" spans="1:18" ht="20.100000000000001" customHeight="1">
      <c r="A9" s="6">
        <v>5</v>
      </c>
      <c r="B9" s="7" t="s">
        <v>26</v>
      </c>
      <c r="C9" s="18">
        <v>1</v>
      </c>
      <c r="D9" s="7">
        <v>45</v>
      </c>
      <c r="E9" s="19">
        <v>25200</v>
      </c>
      <c r="F9" s="19">
        <v>0</v>
      </c>
      <c r="G9" s="19">
        <v>0</v>
      </c>
      <c r="H9" s="19">
        <v>600</v>
      </c>
      <c r="I9" s="10">
        <f t="shared" si="0"/>
        <v>504</v>
      </c>
      <c r="J9" s="25">
        <v>5000</v>
      </c>
      <c r="K9" s="25">
        <v>5000</v>
      </c>
      <c r="L9" s="3">
        <f t="shared" si="1"/>
        <v>36304</v>
      </c>
      <c r="M9" s="18">
        <v>1</v>
      </c>
      <c r="N9" s="19">
        <v>160000</v>
      </c>
      <c r="O9" s="7">
        <v>0</v>
      </c>
      <c r="P9" s="3">
        <f t="shared" si="2"/>
        <v>160000</v>
      </c>
      <c r="Q9" s="3">
        <f t="shared" si="3"/>
        <v>196304</v>
      </c>
      <c r="R9" s="31"/>
    </row>
    <row r="10" spans="1:18" ht="20.100000000000001" customHeight="1">
      <c r="A10" s="6">
        <v>6</v>
      </c>
      <c r="B10" s="20" t="s">
        <v>27</v>
      </c>
      <c r="C10" s="15">
        <v>1</v>
      </c>
      <c r="D10" s="16">
        <v>406.63</v>
      </c>
      <c r="E10" s="17">
        <v>330154.8</v>
      </c>
      <c r="F10" s="17">
        <v>82578</v>
      </c>
      <c r="G10" s="17">
        <v>85116.59</v>
      </c>
      <c r="H10" s="17">
        <v>1200</v>
      </c>
      <c r="I10" s="10">
        <f t="shared" si="0"/>
        <v>6603.0959999999995</v>
      </c>
      <c r="J10" s="25">
        <v>5000</v>
      </c>
      <c r="K10" s="25">
        <v>5000</v>
      </c>
      <c r="L10" s="3">
        <f t="shared" si="1"/>
        <v>515652.48599999998</v>
      </c>
      <c r="M10" s="15">
        <v>2</v>
      </c>
      <c r="N10" s="17">
        <v>320000</v>
      </c>
      <c r="O10" s="16">
        <v>10590</v>
      </c>
      <c r="P10" s="3">
        <f t="shared" si="2"/>
        <v>330590</v>
      </c>
      <c r="Q10" s="3">
        <f t="shared" si="3"/>
        <v>846242.48600000003</v>
      </c>
      <c r="R10" s="30"/>
    </row>
    <row r="11" spans="1:18" ht="20.100000000000001" customHeight="1">
      <c r="A11" s="6">
        <v>7</v>
      </c>
      <c r="B11" s="21" t="s">
        <v>28</v>
      </c>
      <c r="C11" s="15">
        <v>1</v>
      </c>
      <c r="D11" s="16">
        <v>196.64</v>
      </c>
      <c r="E11" s="17">
        <v>135804.4</v>
      </c>
      <c r="F11" s="17">
        <v>46056.5</v>
      </c>
      <c r="G11" s="17">
        <v>53305.1</v>
      </c>
      <c r="H11" s="17">
        <v>3600</v>
      </c>
      <c r="I11" s="10">
        <f t="shared" si="0"/>
        <v>2716.0879999999997</v>
      </c>
      <c r="J11" s="25">
        <v>5000</v>
      </c>
      <c r="K11" s="25">
        <v>5000</v>
      </c>
      <c r="L11" s="3">
        <f t="shared" si="1"/>
        <v>251482.08799999999</v>
      </c>
      <c r="M11" s="15">
        <v>6</v>
      </c>
      <c r="N11" s="17">
        <v>960000</v>
      </c>
      <c r="O11" s="16">
        <v>10590</v>
      </c>
      <c r="P11" s="3">
        <f t="shared" si="2"/>
        <v>970590</v>
      </c>
      <c r="Q11" s="3">
        <f t="shared" si="3"/>
        <v>1222072.088</v>
      </c>
      <c r="R11" s="30"/>
    </row>
    <row r="12" spans="1:18" ht="20.100000000000001" customHeight="1">
      <c r="A12" s="6">
        <v>8</v>
      </c>
      <c r="B12" s="20" t="s">
        <v>29</v>
      </c>
      <c r="C12" s="15">
        <v>1</v>
      </c>
      <c r="D12" s="16">
        <v>362.65</v>
      </c>
      <c r="E12" s="17">
        <v>269285</v>
      </c>
      <c r="F12" s="17">
        <v>67629</v>
      </c>
      <c r="G12" s="17">
        <v>40684.6</v>
      </c>
      <c r="H12" s="17">
        <v>3600</v>
      </c>
      <c r="I12" s="10">
        <f t="shared" si="0"/>
        <v>5385.7</v>
      </c>
      <c r="J12" s="25">
        <v>5000</v>
      </c>
      <c r="K12" s="25">
        <v>5000</v>
      </c>
      <c r="L12" s="3">
        <f t="shared" si="1"/>
        <v>396584.3</v>
      </c>
      <c r="M12" s="15">
        <v>7</v>
      </c>
      <c r="N12" s="17">
        <f>960000+160000</f>
        <v>1120000</v>
      </c>
      <c r="O12" s="16">
        <v>10590</v>
      </c>
      <c r="P12" s="3">
        <f t="shared" si="2"/>
        <v>1130590</v>
      </c>
      <c r="Q12" s="3">
        <f t="shared" si="3"/>
        <v>1527174.3</v>
      </c>
      <c r="R12" s="32"/>
    </row>
    <row r="13" spans="1:18" ht="20.100000000000001" customHeight="1">
      <c r="A13" s="6">
        <v>9</v>
      </c>
      <c r="B13" s="21" t="s">
        <v>30</v>
      </c>
      <c r="C13" s="15">
        <v>1</v>
      </c>
      <c r="D13" s="16">
        <v>262.08</v>
      </c>
      <c r="E13" s="17">
        <v>190036.48000000001</v>
      </c>
      <c r="F13" s="17">
        <v>38805</v>
      </c>
      <c r="G13" s="17">
        <v>27371.85</v>
      </c>
      <c r="H13" s="17">
        <v>1800</v>
      </c>
      <c r="I13" s="10">
        <f t="shared" si="0"/>
        <v>3800.7296000000001</v>
      </c>
      <c r="J13" s="25">
        <v>5000</v>
      </c>
      <c r="K13" s="25">
        <v>5000</v>
      </c>
      <c r="L13" s="3">
        <f t="shared" si="1"/>
        <v>271814.05960000004</v>
      </c>
      <c r="M13" s="15">
        <v>3</v>
      </c>
      <c r="N13" s="17">
        <v>480000</v>
      </c>
      <c r="O13" s="16">
        <v>10590</v>
      </c>
      <c r="P13" s="3">
        <f t="shared" si="2"/>
        <v>490590</v>
      </c>
      <c r="Q13" s="3">
        <f t="shared" si="3"/>
        <v>762404.05960000004</v>
      </c>
      <c r="R13" s="33"/>
    </row>
    <row r="14" spans="1:18" ht="20.100000000000001" customHeight="1">
      <c r="A14" s="6">
        <v>10</v>
      </c>
      <c r="B14" s="21" t="s">
        <v>31</v>
      </c>
      <c r="C14" s="15">
        <v>3</v>
      </c>
      <c r="D14" s="16">
        <v>111.37</v>
      </c>
      <c r="E14" s="17">
        <v>64734.74</v>
      </c>
      <c r="F14" s="17">
        <v>4872</v>
      </c>
      <c r="G14" s="17">
        <v>8415.68</v>
      </c>
      <c r="H14" s="17">
        <v>3600</v>
      </c>
      <c r="I14" s="10">
        <f t="shared" si="0"/>
        <v>1294.6948</v>
      </c>
      <c r="J14" s="25">
        <v>5000</v>
      </c>
      <c r="K14" s="25">
        <v>5000</v>
      </c>
      <c r="L14" s="3">
        <f t="shared" si="1"/>
        <v>92917.114799999996</v>
      </c>
      <c r="M14" s="15">
        <v>6</v>
      </c>
      <c r="N14" s="17">
        <v>960000</v>
      </c>
      <c r="O14" s="16">
        <v>1300</v>
      </c>
      <c r="P14" s="3">
        <f t="shared" si="2"/>
        <v>961300</v>
      </c>
      <c r="Q14" s="3">
        <f t="shared" si="3"/>
        <v>1054217.1148000001</v>
      </c>
      <c r="R14" s="33"/>
    </row>
    <row r="15" spans="1:18" ht="20.100000000000001" customHeight="1">
      <c r="A15" s="6">
        <v>11</v>
      </c>
      <c r="B15" s="20" t="s">
        <v>32</v>
      </c>
      <c r="C15" s="15">
        <v>1</v>
      </c>
      <c r="D15" s="16">
        <v>378.32</v>
      </c>
      <c r="E15" s="17">
        <v>255015.6</v>
      </c>
      <c r="F15" s="17">
        <v>55147</v>
      </c>
      <c r="G15" s="17">
        <v>62962</v>
      </c>
      <c r="H15" s="17">
        <v>3600</v>
      </c>
      <c r="I15" s="10">
        <f t="shared" si="0"/>
        <v>5100.3119999999999</v>
      </c>
      <c r="J15" s="25">
        <v>5000</v>
      </c>
      <c r="K15" s="25">
        <v>5000</v>
      </c>
      <c r="L15" s="3">
        <f t="shared" si="1"/>
        <v>391824.91200000001</v>
      </c>
      <c r="M15" s="15">
        <v>6</v>
      </c>
      <c r="N15" s="17">
        <v>960000</v>
      </c>
      <c r="O15" s="16">
        <v>10590</v>
      </c>
      <c r="P15" s="3">
        <f t="shared" si="2"/>
        <v>970590</v>
      </c>
      <c r="Q15" s="3">
        <f t="shared" si="3"/>
        <v>1362414.912</v>
      </c>
      <c r="R15" s="30"/>
    </row>
    <row r="16" spans="1:18" ht="20.100000000000001" customHeight="1">
      <c r="A16" s="6">
        <v>12</v>
      </c>
      <c r="B16" s="20" t="s">
        <v>33</v>
      </c>
      <c r="C16" s="15">
        <v>1</v>
      </c>
      <c r="D16" s="16">
        <v>384.34</v>
      </c>
      <c r="E16" s="17">
        <v>274949.8</v>
      </c>
      <c r="F16" s="17">
        <v>75180</v>
      </c>
      <c r="G16" s="17">
        <v>33393.449999999997</v>
      </c>
      <c r="H16" s="17">
        <v>3600</v>
      </c>
      <c r="I16" s="10">
        <f t="shared" si="0"/>
        <v>5498.9960000000001</v>
      </c>
      <c r="J16" s="25">
        <v>5000</v>
      </c>
      <c r="K16" s="25">
        <v>5000</v>
      </c>
      <c r="L16" s="3">
        <f t="shared" si="1"/>
        <v>402622.24599999998</v>
      </c>
      <c r="M16" s="15">
        <v>6</v>
      </c>
      <c r="N16" s="17">
        <v>900000</v>
      </c>
      <c r="O16" s="16">
        <v>10590</v>
      </c>
      <c r="P16" s="3">
        <f t="shared" si="2"/>
        <v>910590</v>
      </c>
      <c r="Q16" s="3">
        <f t="shared" si="3"/>
        <v>1313212.246</v>
      </c>
      <c r="R16" s="30"/>
    </row>
    <row r="17" spans="1:18" ht="20.100000000000001" customHeight="1">
      <c r="A17" s="6">
        <v>13</v>
      </c>
      <c r="B17" s="21" t="s">
        <v>34</v>
      </c>
      <c r="C17" s="15">
        <v>1</v>
      </c>
      <c r="D17" s="16">
        <v>494.61</v>
      </c>
      <c r="E17" s="17">
        <v>354347.2</v>
      </c>
      <c r="F17" s="17">
        <v>43747.199999999997</v>
      </c>
      <c r="G17" s="17">
        <v>67027.740000000005</v>
      </c>
      <c r="H17" s="17">
        <v>2400</v>
      </c>
      <c r="I17" s="10">
        <f t="shared" si="0"/>
        <v>7086.9440000000004</v>
      </c>
      <c r="J17" s="25">
        <v>5000</v>
      </c>
      <c r="K17" s="25">
        <v>5000</v>
      </c>
      <c r="L17" s="3">
        <f t="shared" si="1"/>
        <v>484609.08400000003</v>
      </c>
      <c r="M17" s="15">
        <v>4</v>
      </c>
      <c r="N17" s="17">
        <v>520000</v>
      </c>
      <c r="O17" s="16">
        <v>10590</v>
      </c>
      <c r="P17" s="3">
        <f t="shared" si="2"/>
        <v>530590</v>
      </c>
      <c r="Q17" s="3">
        <f t="shared" si="3"/>
        <v>1015199.084</v>
      </c>
      <c r="R17" s="30"/>
    </row>
    <row r="18" spans="1:18" ht="20.100000000000001" customHeight="1">
      <c r="A18" s="6">
        <v>14</v>
      </c>
      <c r="B18" s="21" t="s">
        <v>35</v>
      </c>
      <c r="C18" s="15">
        <v>1</v>
      </c>
      <c r="D18" s="16">
        <v>217.62</v>
      </c>
      <c r="E18" s="17">
        <v>120359.4</v>
      </c>
      <c r="F18" s="17">
        <v>7627.1</v>
      </c>
      <c r="G18" s="17">
        <v>9022.94</v>
      </c>
      <c r="H18" s="17">
        <v>3000</v>
      </c>
      <c r="I18" s="10">
        <f t="shared" si="0"/>
        <v>2407.1880000000001</v>
      </c>
      <c r="J18" s="25">
        <v>5000</v>
      </c>
      <c r="K18" s="25">
        <v>5000</v>
      </c>
      <c r="L18" s="3">
        <f t="shared" si="1"/>
        <v>152416.628</v>
      </c>
      <c r="M18" s="15">
        <v>5</v>
      </c>
      <c r="N18" s="17">
        <v>800000</v>
      </c>
      <c r="O18" s="16">
        <v>1300</v>
      </c>
      <c r="P18" s="3">
        <f t="shared" si="2"/>
        <v>801300</v>
      </c>
      <c r="Q18" s="3">
        <f t="shared" si="3"/>
        <v>953716.62800000003</v>
      </c>
      <c r="R18" s="30"/>
    </row>
    <row r="19" spans="1:18" ht="20.100000000000001" customHeight="1">
      <c r="A19" s="6">
        <v>15</v>
      </c>
      <c r="B19" s="21" t="s">
        <v>36</v>
      </c>
      <c r="C19" s="15">
        <v>1</v>
      </c>
      <c r="D19" s="16">
        <v>250.05</v>
      </c>
      <c r="E19" s="17">
        <v>196197.12</v>
      </c>
      <c r="F19" s="17">
        <v>9124</v>
      </c>
      <c r="G19" s="17">
        <v>19000.05</v>
      </c>
      <c r="H19" s="17">
        <v>2400</v>
      </c>
      <c r="I19" s="10">
        <f t="shared" si="0"/>
        <v>3923.9423999999999</v>
      </c>
      <c r="J19" s="25">
        <v>5000</v>
      </c>
      <c r="K19" s="25">
        <v>5000</v>
      </c>
      <c r="L19" s="3">
        <f t="shared" si="1"/>
        <v>240645.11239999998</v>
      </c>
      <c r="M19" s="15">
        <v>4</v>
      </c>
      <c r="N19" s="17">
        <v>580000</v>
      </c>
      <c r="O19" s="16">
        <v>3890</v>
      </c>
      <c r="P19" s="3">
        <f t="shared" si="2"/>
        <v>583890</v>
      </c>
      <c r="Q19" s="3">
        <f t="shared" si="3"/>
        <v>824535.11239999998</v>
      </c>
      <c r="R19" s="30"/>
    </row>
    <row r="20" spans="1:18" ht="20.100000000000001" customHeight="1">
      <c r="A20" s="6">
        <v>16</v>
      </c>
      <c r="B20" s="21" t="s">
        <v>37</v>
      </c>
      <c r="C20" s="15">
        <v>1</v>
      </c>
      <c r="D20" s="16">
        <v>17.78</v>
      </c>
      <c r="E20" s="17">
        <v>14935.2</v>
      </c>
      <c r="F20" s="17">
        <v>0</v>
      </c>
      <c r="G20" s="17">
        <v>0</v>
      </c>
      <c r="H20" s="17">
        <v>1800</v>
      </c>
      <c r="I20" s="10">
        <f t="shared" si="0"/>
        <v>298.70400000000001</v>
      </c>
      <c r="J20" s="25">
        <v>5000</v>
      </c>
      <c r="K20" s="25">
        <v>5000</v>
      </c>
      <c r="L20" s="3">
        <f t="shared" si="1"/>
        <v>27033.904000000002</v>
      </c>
      <c r="M20" s="15">
        <v>3</v>
      </c>
      <c r="N20" s="17">
        <v>480000</v>
      </c>
      <c r="O20" s="16">
        <v>0</v>
      </c>
      <c r="P20" s="3">
        <f t="shared" si="2"/>
        <v>480000</v>
      </c>
      <c r="Q20" s="3">
        <f t="shared" si="3"/>
        <v>507033.90399999998</v>
      </c>
      <c r="R20" s="30"/>
    </row>
    <row r="21" spans="1:18" ht="20.100000000000001" customHeight="1">
      <c r="A21" s="6">
        <v>17</v>
      </c>
      <c r="B21" s="21" t="s">
        <v>38</v>
      </c>
      <c r="C21" s="15">
        <v>1</v>
      </c>
      <c r="D21" s="16">
        <v>58.81</v>
      </c>
      <c r="E21" s="17">
        <v>42798</v>
      </c>
      <c r="F21" s="17">
        <v>4584.8</v>
      </c>
      <c r="G21" s="17">
        <v>0</v>
      </c>
      <c r="H21" s="17">
        <v>1200</v>
      </c>
      <c r="I21" s="10">
        <f t="shared" si="0"/>
        <v>855.96</v>
      </c>
      <c r="J21" s="25">
        <v>5000</v>
      </c>
      <c r="K21" s="25">
        <v>5000</v>
      </c>
      <c r="L21" s="3">
        <f t="shared" si="1"/>
        <v>59438.759999999995</v>
      </c>
      <c r="M21" s="29">
        <v>2</v>
      </c>
      <c r="N21" s="17">
        <v>320000</v>
      </c>
      <c r="O21" s="16">
        <v>0</v>
      </c>
      <c r="P21" s="3">
        <f t="shared" si="2"/>
        <v>320000</v>
      </c>
      <c r="Q21" s="3">
        <f t="shared" si="3"/>
        <v>379438.76</v>
      </c>
      <c r="R21" s="30"/>
    </row>
    <row r="22" spans="1:18" ht="20.100000000000001" customHeight="1">
      <c r="A22" s="6">
        <v>18</v>
      </c>
      <c r="B22" s="21" t="s">
        <v>39</v>
      </c>
      <c r="C22" s="15">
        <v>1</v>
      </c>
      <c r="D22" s="16">
        <v>74.98</v>
      </c>
      <c r="E22" s="17">
        <v>61483.6</v>
      </c>
      <c r="F22" s="17">
        <v>8420.7999999999993</v>
      </c>
      <c r="G22" s="17">
        <v>15052.32</v>
      </c>
      <c r="H22" s="17">
        <v>2400</v>
      </c>
      <c r="I22" s="10">
        <f t="shared" si="0"/>
        <v>1229.672</v>
      </c>
      <c r="J22" s="25">
        <v>5000</v>
      </c>
      <c r="K22" s="25">
        <v>5000</v>
      </c>
      <c r="L22" s="3">
        <f t="shared" si="1"/>
        <v>98586.391999999993</v>
      </c>
      <c r="M22" s="29">
        <v>4</v>
      </c>
      <c r="N22" s="17">
        <f>3*160000+100000</f>
        <v>580000</v>
      </c>
      <c r="O22" s="16">
        <v>3890</v>
      </c>
      <c r="P22" s="3">
        <f t="shared" si="2"/>
        <v>583890</v>
      </c>
      <c r="Q22" s="3">
        <f t="shared" si="3"/>
        <v>682476.39199999999</v>
      </c>
      <c r="R22" s="30"/>
    </row>
    <row r="23" spans="1:18" ht="20.100000000000001" customHeight="1">
      <c r="A23" s="6">
        <v>19</v>
      </c>
      <c r="B23" s="21" t="s">
        <v>40</v>
      </c>
      <c r="C23" s="15">
        <v>1</v>
      </c>
      <c r="D23" s="16">
        <v>334.21</v>
      </c>
      <c r="E23" s="17">
        <v>232185.60000000001</v>
      </c>
      <c r="F23" s="17">
        <v>39439</v>
      </c>
      <c r="G23" s="17">
        <v>44203.6</v>
      </c>
      <c r="H23" s="17">
        <v>3000</v>
      </c>
      <c r="I23" s="10">
        <f t="shared" si="0"/>
        <v>4643.7120000000004</v>
      </c>
      <c r="J23" s="25">
        <v>5000</v>
      </c>
      <c r="K23" s="25">
        <v>5000</v>
      </c>
      <c r="L23" s="3">
        <f t="shared" si="1"/>
        <v>333471.91200000001</v>
      </c>
      <c r="M23" s="29">
        <v>5</v>
      </c>
      <c r="N23" s="17">
        <f>3*160000+2*100000</f>
        <v>680000</v>
      </c>
      <c r="O23" s="16">
        <v>0</v>
      </c>
      <c r="P23" s="3">
        <f t="shared" si="2"/>
        <v>680000</v>
      </c>
      <c r="Q23" s="3">
        <f t="shared" si="3"/>
        <v>1013471.912</v>
      </c>
      <c r="R23" s="30"/>
    </row>
    <row r="24" spans="1:18" ht="20.100000000000001" customHeight="1">
      <c r="A24" s="6">
        <v>20</v>
      </c>
      <c r="B24" s="21" t="s">
        <v>41</v>
      </c>
      <c r="C24" s="15">
        <v>1</v>
      </c>
      <c r="D24" s="16">
        <v>262.45999999999998</v>
      </c>
      <c r="E24" s="17">
        <v>195309.1</v>
      </c>
      <c r="F24" s="17">
        <v>59375.73</v>
      </c>
      <c r="G24" s="17">
        <v>60251.839999999997</v>
      </c>
      <c r="H24" s="17">
        <v>1800</v>
      </c>
      <c r="I24" s="10">
        <f t="shared" si="0"/>
        <v>3906.1820000000002</v>
      </c>
      <c r="J24" s="25">
        <v>5000</v>
      </c>
      <c r="K24" s="25">
        <v>5000</v>
      </c>
      <c r="L24" s="3">
        <f t="shared" si="1"/>
        <v>330642.85200000001</v>
      </c>
      <c r="M24" s="29">
        <v>3</v>
      </c>
      <c r="N24" s="17">
        <f>2*160000+100000</f>
        <v>420000</v>
      </c>
      <c r="O24" s="16">
        <v>10590</v>
      </c>
      <c r="P24" s="3">
        <f t="shared" si="2"/>
        <v>430590</v>
      </c>
      <c r="Q24" s="3">
        <f t="shared" si="3"/>
        <v>761232.85199999996</v>
      </c>
      <c r="R24" s="30"/>
    </row>
    <row r="25" spans="1:18" ht="20.100000000000001" customHeight="1">
      <c r="A25" s="6"/>
      <c r="B25" s="21"/>
      <c r="C25" s="15"/>
      <c r="D25" s="16"/>
      <c r="E25" s="17"/>
      <c r="F25" s="17"/>
      <c r="G25" s="17"/>
      <c r="H25" s="17"/>
      <c r="I25" s="17"/>
      <c r="J25" s="17"/>
      <c r="K25" s="17"/>
      <c r="L25" s="3"/>
      <c r="M25" s="3"/>
      <c r="N25" s="17"/>
      <c r="O25" s="16"/>
      <c r="P25" s="3"/>
      <c r="Q25" s="3">
        <f>SUM(Q5:Q20)</f>
        <v>15318180.7984</v>
      </c>
      <c r="R25" s="30"/>
    </row>
  </sheetData>
  <mergeCells count="10">
    <mergeCell ref="A1:R1"/>
    <mergeCell ref="A2:E2"/>
    <mergeCell ref="Q2:R2"/>
    <mergeCell ref="D3:L3"/>
    <mergeCell ref="M3:P3"/>
    <mergeCell ref="A3:A4"/>
    <mergeCell ref="B3:B4"/>
    <mergeCell ref="C3:C4"/>
    <mergeCell ref="Q3:Q4"/>
    <mergeCell ref="R3:R4"/>
  </mergeCells>
  <phoneticPr fontId="12" type="noConversion"/>
  <pageMargins left="0.75" right="0.75" top="1" bottom="1" header="0.5" footer="0.5"/>
  <pageSetup paperSize="9" scale="6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和平四组2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2025-07-28T00:41:00Z</dcterms:created>
  <dcterms:modified xsi:type="dcterms:W3CDTF">2025-07-29T08:10:58Z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713478D5EA29483987C94A871715AB15_11</vt:lpwstr>
  </property>
  <property fmtid="{D5CDD505-2E9C-101B-9397-08002B2CF9AE}" pid="3" name="KSOProductBuildVer">
    <vt:lpwstr>2052-11.1.0.7989</vt:lpwstr>
  </property>
</Properties>
</file>